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347" yWindow="33" windowWidth="14493" windowHeight="7620"/>
  </bookViews>
  <sheets>
    <sheet name="Construction Emissions" sheetId="14" r:id="rId1"/>
    <sheet name="Equipment EF" sheetId="9" r:id="rId2"/>
    <sheet name="Equipment List" sheetId="2" r:id="rId3"/>
    <sheet name="PMSIZE" sheetId="4" r:id="rId4"/>
  </sheets>
  <externalReferences>
    <externalReference r:id="rId5"/>
    <externalReference r:id="rId6"/>
  </externalReferences>
  <definedNames>
    <definedName name="Equipment" localSheetId="1">'Equipment EF'!$B$8:$B$9</definedName>
    <definedName name="Equipment">'Equipment List'!$B$3:$B$23</definedName>
  </definedNames>
  <calcPr calcId="125725"/>
</workbook>
</file>

<file path=xl/calcChain.xml><?xml version="1.0" encoding="utf-8"?>
<calcChain xmlns="http://schemas.openxmlformats.org/spreadsheetml/2006/main">
  <c r="P8" i="9"/>
  <c r="J8"/>
  <c r="L6"/>
  <c r="L7"/>
  <c r="F5"/>
  <c r="R7" l="1"/>
  <c r="U9"/>
  <c r="T9"/>
  <c r="S9"/>
  <c r="R9"/>
  <c r="U8"/>
  <c r="T8"/>
  <c r="S8"/>
  <c r="R8"/>
  <c r="U7"/>
  <c r="T7"/>
  <c r="S7"/>
  <c r="U6"/>
  <c r="T6"/>
  <c r="S6"/>
  <c r="R6"/>
  <c r="U5"/>
  <c r="T5"/>
  <c r="S5"/>
  <c r="R5"/>
  <c r="Q6"/>
  <c r="Y9" l="1"/>
  <c r="X9"/>
  <c r="W9"/>
  <c r="V9"/>
  <c r="Y8"/>
  <c r="X8"/>
  <c r="W8"/>
  <c r="V8"/>
  <c r="Y7"/>
  <c r="X7"/>
  <c r="W7"/>
  <c r="V7"/>
  <c r="Y6"/>
  <c r="X6"/>
  <c r="W6"/>
  <c r="V6"/>
  <c r="Y5"/>
  <c r="X5"/>
  <c r="W5"/>
  <c r="V5"/>
  <c r="Q9"/>
  <c r="P9"/>
  <c r="O9"/>
  <c r="N9"/>
  <c r="Q8"/>
  <c r="O8"/>
  <c r="N8"/>
  <c r="Q7"/>
  <c r="P7"/>
  <c r="O7"/>
  <c r="N7"/>
  <c r="P6"/>
  <c r="O6"/>
  <c r="N6"/>
  <c r="Q5"/>
  <c r="P5"/>
  <c r="O5"/>
  <c r="N5"/>
  <c r="M9"/>
  <c r="L9"/>
  <c r="K9"/>
  <c r="J9"/>
  <c r="M8"/>
  <c r="L8"/>
  <c r="K8"/>
  <c r="M7"/>
  <c r="K7"/>
  <c r="J7"/>
  <c r="M6"/>
  <c r="K6"/>
  <c r="J6"/>
  <c r="M5"/>
  <c r="L5"/>
  <c r="K5"/>
  <c r="J5"/>
  <c r="I9"/>
  <c r="I8"/>
  <c r="G9"/>
  <c r="G8"/>
  <c r="F9"/>
  <c r="F8"/>
  <c r="H9"/>
  <c r="H8"/>
  <c r="I7"/>
  <c r="H7"/>
  <c r="G7"/>
  <c r="F7"/>
  <c r="I6"/>
  <c r="H6"/>
  <c r="G6"/>
  <c r="F6"/>
  <c r="I5"/>
  <c r="H5"/>
  <c r="G5"/>
  <c r="L5" i="14" l="1"/>
  <c r="M5"/>
  <c r="N5"/>
  <c r="O5"/>
  <c r="L6"/>
  <c r="M6"/>
  <c r="N6"/>
  <c r="O6"/>
  <c r="L7"/>
  <c r="M7"/>
  <c r="N7"/>
  <c r="O7"/>
  <c r="L8"/>
  <c r="M8"/>
  <c r="N8"/>
  <c r="O8"/>
  <c r="L9"/>
  <c r="M9"/>
  <c r="N9"/>
  <c r="O9"/>
  <c r="L10"/>
  <c r="M10"/>
  <c r="N10"/>
  <c r="O10"/>
  <c r="L11"/>
  <c r="M11"/>
  <c r="N11"/>
  <c r="O11"/>
  <c r="K6"/>
  <c r="K7"/>
  <c r="K8"/>
  <c r="K9"/>
  <c r="K10"/>
  <c r="K11"/>
  <c r="K5"/>
  <c r="T32" l="1"/>
  <c r="J32"/>
  <c r="Y32"/>
  <c r="O32"/>
  <c r="E32"/>
  <c r="Y25"/>
  <c r="O25"/>
  <c r="E25"/>
  <c r="T25"/>
  <c r="J25"/>
  <c r="Y24"/>
  <c r="O24"/>
  <c r="E24"/>
  <c r="T23"/>
  <c r="J23"/>
  <c r="Y22"/>
  <c r="O22"/>
  <c r="E22"/>
  <c r="T24"/>
  <c r="J24"/>
  <c r="Y23"/>
  <c r="O23"/>
  <c r="E23"/>
  <c r="T22"/>
  <c r="J22"/>
  <c r="X32"/>
  <c r="N32"/>
  <c r="AC32"/>
  <c r="S32"/>
  <c r="I32"/>
  <c r="V32"/>
  <c r="L32"/>
  <c r="AA32"/>
  <c r="Q32"/>
  <c r="G32"/>
  <c r="AC31"/>
  <c r="S31"/>
  <c r="I31"/>
  <c r="X30"/>
  <c r="N30"/>
  <c r="AC29"/>
  <c r="S29"/>
  <c r="I29"/>
  <c r="X31"/>
  <c r="N31"/>
  <c r="AC30"/>
  <c r="S30"/>
  <c r="I30"/>
  <c r="X29"/>
  <c r="N29"/>
  <c r="AA31"/>
  <c r="Q31"/>
  <c r="G31"/>
  <c r="V30"/>
  <c r="L30"/>
  <c r="AA29"/>
  <c r="Q29"/>
  <c r="G29"/>
  <c r="V31"/>
  <c r="L31"/>
  <c r="AA30"/>
  <c r="Q30"/>
  <c r="G30"/>
  <c r="V29"/>
  <c r="L29"/>
  <c r="X28"/>
  <c r="N28"/>
  <c r="AC27"/>
  <c r="S27"/>
  <c r="I27"/>
  <c r="X26"/>
  <c r="N26"/>
  <c r="AC28"/>
  <c r="S28"/>
  <c r="I28"/>
  <c r="X27"/>
  <c r="N27"/>
  <c r="AC26"/>
  <c r="S26"/>
  <c r="I26"/>
  <c r="V28"/>
  <c r="L28"/>
  <c r="AA27"/>
  <c r="Q27"/>
  <c r="G27"/>
  <c r="V26"/>
  <c r="L26"/>
  <c r="AA28"/>
  <c r="Q28"/>
  <c r="G28"/>
  <c r="V27"/>
  <c r="L27"/>
  <c r="AA26"/>
  <c r="Q26"/>
  <c r="G26"/>
  <c r="AC25"/>
  <c r="S25"/>
  <c r="I25"/>
  <c r="X25"/>
  <c r="N25"/>
  <c r="AA25"/>
  <c r="Q25"/>
  <c r="G25"/>
  <c r="V25"/>
  <c r="L25"/>
  <c r="AC24"/>
  <c r="S24"/>
  <c r="I24"/>
  <c r="X23"/>
  <c r="N23"/>
  <c r="AC22"/>
  <c r="S22"/>
  <c r="I22"/>
  <c r="X24"/>
  <c r="N24"/>
  <c r="AC23"/>
  <c r="S23"/>
  <c r="I23"/>
  <c r="X22"/>
  <c r="N22"/>
  <c r="AA24"/>
  <c r="Q24"/>
  <c r="G24"/>
  <c r="V23"/>
  <c r="L23"/>
  <c r="AA22"/>
  <c r="AF22" s="1"/>
  <c r="Q22"/>
  <c r="G22"/>
  <c r="V24"/>
  <c r="L24"/>
  <c r="AA23"/>
  <c r="Q23"/>
  <c r="G23"/>
  <c r="V22"/>
  <c r="L22"/>
  <c r="X21"/>
  <c r="N21"/>
  <c r="AC20"/>
  <c r="AH20" s="1"/>
  <c r="S20"/>
  <c r="I20"/>
  <c r="AC21"/>
  <c r="S21"/>
  <c r="I21"/>
  <c r="X20"/>
  <c r="N20"/>
  <c r="V21"/>
  <c r="L21"/>
  <c r="AA20"/>
  <c r="AF20" s="1"/>
  <c r="Q20"/>
  <c r="G20"/>
  <c r="AA21"/>
  <c r="Q21"/>
  <c r="G21"/>
  <c r="V20"/>
  <c r="L20"/>
  <c r="X19"/>
  <c r="N19"/>
  <c r="AC19"/>
  <c r="S19"/>
  <c r="I19"/>
  <c r="V19"/>
  <c r="L19"/>
  <c r="AA19"/>
  <c r="Q19"/>
  <c r="G19"/>
  <c r="T19"/>
  <c r="J19"/>
  <c r="E19"/>
  <c r="Y19"/>
  <c r="O19"/>
  <c r="Y31"/>
  <c r="O31"/>
  <c r="E31"/>
  <c r="T30"/>
  <c r="J30"/>
  <c r="Y29"/>
  <c r="AD29" s="1"/>
  <c r="O29"/>
  <c r="E29"/>
  <c r="T31"/>
  <c r="J31"/>
  <c r="Y30"/>
  <c r="O30"/>
  <c r="E30"/>
  <c r="T29"/>
  <c r="J29"/>
  <c r="T28"/>
  <c r="J28"/>
  <c r="Y27"/>
  <c r="O27"/>
  <c r="E27"/>
  <c r="T26"/>
  <c r="J26"/>
  <c r="Y28"/>
  <c r="O28"/>
  <c r="E28"/>
  <c r="T27"/>
  <c r="J27"/>
  <c r="Y26"/>
  <c r="O26"/>
  <c r="E26"/>
  <c r="T21"/>
  <c r="J21"/>
  <c r="Y20"/>
  <c r="AD20" s="1"/>
  <c r="O20"/>
  <c r="E20"/>
  <c r="Y21"/>
  <c r="AD21" s="1"/>
  <c r="O21"/>
  <c r="E21"/>
  <c r="T20"/>
  <c r="J20"/>
  <c r="AB32"/>
  <c r="R32"/>
  <c r="H32"/>
  <c r="W32"/>
  <c r="M32"/>
  <c r="Z32"/>
  <c r="I51" s="1"/>
  <c r="P32"/>
  <c r="F32"/>
  <c r="U32"/>
  <c r="K32"/>
  <c r="W31"/>
  <c r="M31"/>
  <c r="AB30"/>
  <c r="AG30" s="1"/>
  <c r="R30"/>
  <c r="H30"/>
  <c r="W29"/>
  <c r="M29"/>
  <c r="AB31"/>
  <c r="R31"/>
  <c r="H31"/>
  <c r="W30"/>
  <c r="M30"/>
  <c r="AB29"/>
  <c r="R29"/>
  <c r="H29"/>
  <c r="U31"/>
  <c r="K31"/>
  <c r="Z30"/>
  <c r="P30"/>
  <c r="F30"/>
  <c r="U29"/>
  <c r="K29"/>
  <c r="Z31"/>
  <c r="AE31" s="1"/>
  <c r="P31"/>
  <c r="F31"/>
  <c r="U30"/>
  <c r="K30"/>
  <c r="Z29"/>
  <c r="AE29" s="1"/>
  <c r="P29"/>
  <c r="F29"/>
  <c r="AB28"/>
  <c r="R28"/>
  <c r="H28"/>
  <c r="W27"/>
  <c r="M27"/>
  <c r="AB26"/>
  <c r="AG26" s="1"/>
  <c r="R26"/>
  <c r="H26"/>
  <c r="W28"/>
  <c r="M28"/>
  <c r="AB27"/>
  <c r="R27"/>
  <c r="H27"/>
  <c r="W26"/>
  <c r="M26"/>
  <c r="Z28"/>
  <c r="AE28" s="1"/>
  <c r="P28"/>
  <c r="F28"/>
  <c r="U27"/>
  <c r="K27"/>
  <c r="Z26"/>
  <c r="P26"/>
  <c r="F26"/>
  <c r="U28"/>
  <c r="K28"/>
  <c r="Z27"/>
  <c r="AE27" s="1"/>
  <c r="P27"/>
  <c r="F27"/>
  <c r="U26"/>
  <c r="K26"/>
  <c r="W25"/>
  <c r="M25"/>
  <c r="AB25"/>
  <c r="R25"/>
  <c r="H25"/>
  <c r="U25"/>
  <c r="K25"/>
  <c r="Z25"/>
  <c r="AE25" s="1"/>
  <c r="P25"/>
  <c r="F25"/>
  <c r="W24"/>
  <c r="M24"/>
  <c r="AB23"/>
  <c r="AG23" s="1"/>
  <c r="R23"/>
  <c r="H23"/>
  <c r="W22"/>
  <c r="M22"/>
  <c r="AB24"/>
  <c r="R24"/>
  <c r="H24"/>
  <c r="W23"/>
  <c r="M23"/>
  <c r="AB22"/>
  <c r="R22"/>
  <c r="H22"/>
  <c r="U24"/>
  <c r="K24"/>
  <c r="Z23"/>
  <c r="AE23" s="1"/>
  <c r="P23"/>
  <c r="F23"/>
  <c r="U22"/>
  <c r="K22"/>
  <c r="Z24"/>
  <c r="AE24" s="1"/>
  <c r="P24"/>
  <c r="F24"/>
  <c r="U23"/>
  <c r="K23"/>
  <c r="Z22"/>
  <c r="AE22" s="1"/>
  <c r="P22"/>
  <c r="F22"/>
  <c r="AB21"/>
  <c r="AG21" s="1"/>
  <c r="R21"/>
  <c r="H21"/>
  <c r="W20"/>
  <c r="M20"/>
  <c r="W21"/>
  <c r="M21"/>
  <c r="AB20"/>
  <c r="AG20" s="1"/>
  <c r="R20"/>
  <c r="H20"/>
  <c r="Z21"/>
  <c r="P21"/>
  <c r="F21"/>
  <c r="U20"/>
  <c r="K20"/>
  <c r="U21"/>
  <c r="K21"/>
  <c r="Z20"/>
  <c r="AE20" s="1"/>
  <c r="P20"/>
  <c r="F20"/>
  <c r="AB19"/>
  <c r="AG19" s="1"/>
  <c r="R19"/>
  <c r="H19"/>
  <c r="W19"/>
  <c r="M19"/>
  <c r="Z19"/>
  <c r="AE19" s="1"/>
  <c r="P19"/>
  <c r="F19"/>
  <c r="U19"/>
  <c r="K19"/>
  <c r="I44"/>
  <c r="AD32"/>
  <c r="AD25"/>
  <c r="AG32"/>
  <c r="AG31"/>
  <c r="AG29"/>
  <c r="AE30"/>
  <c r="AG28"/>
  <c r="AG27"/>
  <c r="AE26"/>
  <c r="AG25"/>
  <c r="AG24"/>
  <c r="AG22"/>
  <c r="AE21"/>
  <c r="AD31"/>
  <c r="AD30"/>
  <c r="AD27"/>
  <c r="AD28"/>
  <c r="AD26"/>
  <c r="AD22"/>
  <c r="AD24"/>
  <c r="AD23"/>
  <c r="AH32"/>
  <c r="AF32"/>
  <c r="AH31"/>
  <c r="AH30"/>
  <c r="AH29"/>
  <c r="AF31"/>
  <c r="AF30"/>
  <c r="AF29"/>
  <c r="AH27"/>
  <c r="AH28"/>
  <c r="AH26"/>
  <c r="AF27"/>
  <c r="AF28"/>
  <c r="AF26"/>
  <c r="AH25"/>
  <c r="AF25"/>
  <c r="AH22"/>
  <c r="AH24"/>
  <c r="AH23"/>
  <c r="AF24"/>
  <c r="AF23"/>
  <c r="AH21"/>
  <c r="AF21"/>
  <c r="AH19"/>
  <c r="AF19"/>
  <c r="AD19"/>
  <c r="AE32" l="1"/>
  <c r="J51"/>
  <c r="J70" s="1"/>
  <c r="I70"/>
  <c r="J44"/>
  <c r="J63" s="1"/>
  <c r="I63"/>
  <c r="I38"/>
  <c r="I57" s="1"/>
  <c r="F41"/>
  <c r="F60" s="1"/>
  <c r="G42"/>
  <c r="G61" s="1"/>
  <c r="G43"/>
  <c r="G62" s="1"/>
  <c r="E41"/>
  <c r="E60" s="1"/>
  <c r="G41"/>
  <c r="G60" s="1"/>
  <c r="F42"/>
  <c r="F61" s="1"/>
  <c r="F43"/>
  <c r="F62" s="1"/>
  <c r="E42"/>
  <c r="E61" s="1"/>
  <c r="G45"/>
  <c r="G64" s="1"/>
  <c r="F46"/>
  <c r="F65" s="1"/>
  <c r="E47"/>
  <c r="E66" s="1"/>
  <c r="H45"/>
  <c r="H64" s="1"/>
  <c r="G46"/>
  <c r="G65" s="1"/>
  <c r="F47"/>
  <c r="F66" s="1"/>
  <c r="F48"/>
  <c r="F67" s="1"/>
  <c r="F49"/>
  <c r="F68" s="1"/>
  <c r="F50"/>
  <c r="F69" s="1"/>
  <c r="E48"/>
  <c r="E67" s="1"/>
  <c r="G49"/>
  <c r="G68" s="1"/>
  <c r="E50"/>
  <c r="E69" s="1"/>
  <c r="G38"/>
  <c r="G57" s="1"/>
  <c r="H38"/>
  <c r="H57" s="1"/>
  <c r="H40"/>
  <c r="H59" s="1"/>
  <c r="F39"/>
  <c r="F58" s="1"/>
  <c r="G40"/>
  <c r="G59" s="1"/>
  <c r="E40"/>
  <c r="E59" s="1"/>
  <c r="H44"/>
  <c r="H63" s="1"/>
  <c r="F51"/>
  <c r="F70" s="1"/>
  <c r="E51"/>
  <c r="E70" s="1"/>
  <c r="I41"/>
  <c r="I45"/>
  <c r="I64" s="1"/>
  <c r="I48"/>
  <c r="I67" s="1"/>
  <c r="I49"/>
  <c r="I68" s="1"/>
  <c r="H41"/>
  <c r="H60" s="1"/>
  <c r="E43"/>
  <c r="E62" s="1"/>
  <c r="H42"/>
  <c r="H61" s="1"/>
  <c r="H43"/>
  <c r="H62" s="1"/>
  <c r="E45"/>
  <c r="E64" s="1"/>
  <c r="H46"/>
  <c r="H65" s="1"/>
  <c r="G47"/>
  <c r="G66" s="1"/>
  <c r="F45"/>
  <c r="F64" s="1"/>
  <c r="E46"/>
  <c r="E65" s="1"/>
  <c r="H47"/>
  <c r="H66" s="1"/>
  <c r="H48"/>
  <c r="H67" s="1"/>
  <c r="H49"/>
  <c r="H68" s="1"/>
  <c r="H50"/>
  <c r="H69" s="1"/>
  <c r="G48"/>
  <c r="G67" s="1"/>
  <c r="E49"/>
  <c r="E68" s="1"/>
  <c r="G50"/>
  <c r="G69" s="1"/>
  <c r="E38"/>
  <c r="E57" s="1"/>
  <c r="F38"/>
  <c r="F57" s="1"/>
  <c r="G39"/>
  <c r="G58" s="1"/>
  <c r="F40"/>
  <c r="F59" s="1"/>
  <c r="E39"/>
  <c r="E58" s="1"/>
  <c r="H39"/>
  <c r="H58" s="1"/>
  <c r="G44"/>
  <c r="G63" s="1"/>
  <c r="F44"/>
  <c r="F63" s="1"/>
  <c r="E44"/>
  <c r="E63" s="1"/>
  <c r="H51"/>
  <c r="H70" s="1"/>
  <c r="G51"/>
  <c r="G70" s="1"/>
  <c r="I43"/>
  <c r="I46"/>
  <c r="I65" s="1"/>
  <c r="I47"/>
  <c r="I66" s="1"/>
  <c r="I50"/>
  <c r="I69" s="1"/>
  <c r="I40"/>
  <c r="I59" s="1"/>
  <c r="I42"/>
  <c r="I39"/>
  <c r="J38"/>
  <c r="J57" s="1"/>
  <c r="J42" l="1"/>
  <c r="J61" s="1"/>
  <c r="I61"/>
  <c r="J41"/>
  <c r="J60" s="1"/>
  <c r="I60"/>
  <c r="J39"/>
  <c r="J58" s="1"/>
  <c r="I58"/>
  <c r="J43"/>
  <c r="J62" s="1"/>
  <c r="I62"/>
  <c r="J47"/>
  <c r="J66" s="1"/>
  <c r="J48"/>
  <c r="J67" s="1"/>
  <c r="J50"/>
  <c r="J69" s="1"/>
  <c r="J46"/>
  <c r="J65" s="1"/>
  <c r="J49"/>
  <c r="J68" s="1"/>
  <c r="J45"/>
  <c r="J64" s="1"/>
  <c r="J40"/>
  <c r="J59" s="1"/>
</calcChain>
</file>

<file path=xl/sharedStrings.xml><?xml version="1.0" encoding="utf-8"?>
<sst xmlns="http://schemas.openxmlformats.org/spreadsheetml/2006/main" count="843" uniqueCount="324">
  <si>
    <t>Equipment</t>
  </si>
  <si>
    <t>Pavers</t>
  </si>
  <si>
    <t>Plate Compactors</t>
  </si>
  <si>
    <t>Rollers</t>
  </si>
  <si>
    <t>Scrapers</t>
  </si>
  <si>
    <t>Paving Equipment</t>
  </si>
  <si>
    <t>Surfacing Equipment</t>
  </si>
  <si>
    <t>Trenchers</t>
  </si>
  <si>
    <t>Bore/Drill Rigs</t>
  </si>
  <si>
    <t>Excavators</t>
  </si>
  <si>
    <t>Concrete/Industrial Saws</t>
  </si>
  <si>
    <t>Cement and Mortar Mixers</t>
  </si>
  <si>
    <t>Cranes</t>
  </si>
  <si>
    <t>Graders</t>
  </si>
  <si>
    <t>Off-Highway Trucks</t>
  </si>
  <si>
    <t>Crushing/Proc. Equipment</t>
  </si>
  <si>
    <t>Rubber Tired Loaders</t>
  </si>
  <si>
    <t>Rubber Tired Dozers</t>
  </si>
  <si>
    <t>Tractors/Loaders/Backhoes</t>
  </si>
  <si>
    <t>Skid Steer Loaders</t>
  </si>
  <si>
    <t>Off-Highway Tractors</t>
  </si>
  <si>
    <t>Other Construction Equipment</t>
  </si>
  <si>
    <t>Phase</t>
  </si>
  <si>
    <t>7/24/2008</t>
  </si>
  <si>
    <t xml:space="preserve">      CALIFORNIA EMISSION INVENTORY AND REPORTING SYSTEM (CEIDARS)</t>
  </si>
  <si>
    <t xml:space="preserve">                         --  Particulate Matter (PM) Speciation Profiles --</t>
  </si>
  <si>
    <t xml:space="preserve">             SUMMARY OF OVERALL SIZE FRACTIONS AND REFERENCE DOCUMENTATION</t>
  </si>
  <si>
    <t>NEW</t>
  </si>
  <si>
    <t>FRACTION</t>
  </si>
  <si>
    <t>FORMAT</t>
  </si>
  <si>
    <t>SOURCE_REF</t>
  </si>
  <si>
    <t>&lt; PM 10</t>
  </si>
  <si>
    <t>&lt; PM 2.5</t>
  </si>
  <si>
    <t>&lt; PM 1</t>
  </si>
  <si>
    <t>&gt; PM 10</t>
  </si>
  <si>
    <t>PM_SIZE_CMMT1</t>
  </si>
  <si>
    <t>PM_SIZE_CMMT2</t>
  </si>
  <si>
    <t>PM_CHEM_CMMT1</t>
  </si>
  <si>
    <t>PMPROF</t>
  </si>
  <si>
    <t>PMPROFN</t>
  </si>
  <si>
    <t>------</t>
  </si>
  <si>
    <t>--------------------</t>
  </si>
  <si>
    <t>--------</t>
  </si>
  <si>
    <t>------------------------------------------------------------------------------------------------------------------------------------------------------</t>
  </si>
  <si>
    <t>--------------------------------------------------------------------------------</t>
  </si>
  <si>
    <t xml:space="preserve">LIQUID MATERIAL COMBUSTION    </t>
  </si>
  <si>
    <t>N</t>
  </si>
  <si>
    <t>KVB</t>
  </si>
  <si>
    <t>INCLUDES ALL LIQUID MATERIAL COMBUSTION SOURCES NOT OTHERWISE SPECIFIED.  PROFILE ASSUMED SAME AS #112.</t>
  </si>
  <si>
    <t xml:space="preserve">FUEL COMBUSTION-RESIDUAL      </t>
  </si>
  <si>
    <t>TESTED 5MM BTU/HR SCOTCH DRY-BACK BOILER, USING TWO FUELS: LOW SULFUR NO. 6 FUEL OIL &amp; HIGH SULFUR WILMINGTON CRUDE OIL.</t>
  </si>
  <si>
    <t xml:space="preserve">FUEL COMBUSTION-DISTILLATE    </t>
  </si>
  <si>
    <t>BABCOCK &amp; WILCOX TYPE H STIRLING INDUSTRIAL BOILER, USING LOW SULFUR NO. 2 FUEL OIL.</t>
  </si>
  <si>
    <t xml:space="preserve">UTILITY BOILERS-RESIDUAL      </t>
  </si>
  <si>
    <t>TWO UTILITY BOILERS TESTED, ONE WITH OPPOSED FACE-FIRED STEAM GENERATOR; OTHER WAS FACE-FIRED BALANCED DRAFT, BOTH BURNING GAS AND RESIDUAL OIL.</t>
  </si>
  <si>
    <t>STAT. I.C. ENGINE-DIST/DIESEL</t>
  </si>
  <si>
    <t>ASSUMED TO BE SAME AS #112.</t>
  </si>
  <si>
    <t xml:space="preserve">STAT. I.C. ENGINE-GASOLINE    </t>
  </si>
  <si>
    <t>ASSUMED TO BE SAME AS #123.</t>
  </si>
  <si>
    <t xml:space="preserve">STAT. I.C. ENGINE-DIESEL      </t>
  </si>
  <si>
    <t>BASED ON TESTS ON I.C. RECIPROCATING ENGINE (2400 HP TURBOCHARGED ELECTRIC POWER GENERATION), BURNING NO. 2 DIESEL FUEL.</t>
  </si>
  <si>
    <t xml:space="preserve">VEHICULAR SOURCES-GASOLINE    </t>
  </si>
  <si>
    <t xml:space="preserve">VEHICULAR SOURCES-DIESEL      </t>
  </si>
  <si>
    <t>ASSUMED SAME AS #116.</t>
  </si>
  <si>
    <t xml:space="preserve">MARINE VESSELS-LIQUID FUEL    </t>
  </si>
  <si>
    <t xml:space="preserve">GASEOUS MATERIAL COMBUSTION   </t>
  </si>
  <si>
    <t>BASED ON KVB ENGINEERING ESTIMATE.</t>
  </si>
  <si>
    <t xml:space="preserve">RESIDENTIAL-NATURAL GAS       </t>
  </si>
  <si>
    <t>KVB LITERATURE RESEARCH - BASED ON INDUSTRIAL BOILER PROFILE (KVB #49).</t>
  </si>
  <si>
    <t xml:space="preserve">STAT. I.C.ENGINE-GAS          </t>
  </si>
  <si>
    <t>CLIMAX RECIPROCATING ENGINE FUELED BY A DIGESTER GAS FROM A WASTE DISPOSAL OPERATION.</t>
  </si>
  <si>
    <t xml:space="preserve">PETROLEUM HEATERS-GAS         </t>
  </si>
  <si>
    <t>BASED ON TESTS DONE ON A REFINERY HEATER FUELED WITH NATURAL GAS.</t>
  </si>
  <si>
    <t xml:space="preserve">SOLID MATERIAL COMBUSTION     </t>
  </si>
  <si>
    <t>ASSUMED SAME AS #133.</t>
  </si>
  <si>
    <t xml:space="preserve">COAL/COKE COMBUSTION          </t>
  </si>
  <si>
    <t>PARTICLE SIZE DATA ON COAL-FIRED BOILERS BASED ON A STUDY BY MIDWEST RESEARCH INSTITUTE (MRI) FOR EPA (AUG. 1971).  CHEMICAL COMPOSITION (SEE CMMT).</t>
  </si>
  <si>
    <t>CHEMICAL COMPOSITION BASED ON STUDY BY W.S.SMITH,C.W.GRUBER -'ATMOSPHERIC EMISSIONS FROM COAL COMBUSTION' (APRIL 1966).  SIZE DATA BY MRI (SEE CMMT).</t>
  </si>
  <si>
    <t xml:space="preserve">STAT. I.C. ENGINE-SOLID FUEL  </t>
  </si>
  <si>
    <t xml:space="preserve">WOOD WASTE COMBUSTION         </t>
  </si>
  <si>
    <t xml:space="preserve">OTHER WASTE COMBUSTION        </t>
  </si>
  <si>
    <t xml:space="preserve">PLANNED/UNPLNND FOREST FIRES  </t>
  </si>
  <si>
    <t xml:space="preserve">AGRICULTURAL BURNING          </t>
  </si>
  <si>
    <t xml:space="preserve">UNPLANNED STRUCTURAL FIRES    </t>
  </si>
  <si>
    <t xml:space="preserve">FIREPLACES                    </t>
  </si>
  <si>
    <t xml:space="preserve">AIRCRAFT-JET FUEL             </t>
  </si>
  <si>
    <t>ASSUMED SAME AS #112.</t>
  </si>
  <si>
    <t xml:space="preserve">ORCHARD HEATERS               </t>
  </si>
  <si>
    <t xml:space="preserve">INCINERATION-LIQUID FUEL      </t>
  </si>
  <si>
    <t xml:space="preserve">INCINERATION-GASEOUS FUEL     </t>
  </si>
  <si>
    <t>ASSUMED SAME AS #120.</t>
  </si>
  <si>
    <t xml:space="preserve">INCINERATION-SOLID FUEL       </t>
  </si>
  <si>
    <t>BASED ON MRI TESTS DONE ON UNCONTROLLED MUNICIPAL INCINERATORS (1971).</t>
  </si>
  <si>
    <t xml:space="preserve">EVAPORATION                   </t>
  </si>
  <si>
    <t>ASSUMED SAME AS #222.</t>
  </si>
  <si>
    <t xml:space="preserve">COATING MATERIAL EVAPORATION  </t>
  </si>
  <si>
    <t xml:space="preserve">PAINT APPLICATION-OIL BASED   </t>
  </si>
  <si>
    <t>TEST DONE ON PAINT SPRAY BOOTH USING OIL-BASED ENAMEL.</t>
  </si>
  <si>
    <t xml:space="preserve">PAINT APPLICATION-WATER BASED </t>
  </si>
  <si>
    <t>TEST DONE ON PAINT SPRAY BOOTH USING WATER-BASED ENAMEL.</t>
  </si>
  <si>
    <t xml:space="preserve">CHEMICAL MANUFACTURING        </t>
  </si>
  <si>
    <t>TEST ON BORIC ACID DRYERS.</t>
  </si>
  <si>
    <t xml:space="preserve">CHEMICAL FERTILIZER-UREA      </t>
  </si>
  <si>
    <t>TEST ON ROTATING DRUM-TYPE DRYERS.</t>
  </si>
  <si>
    <t xml:space="preserve">AGRICULTURAL TILLAGE DUST     </t>
  </si>
  <si>
    <t xml:space="preserve">LIVESTOCK DUST                </t>
  </si>
  <si>
    <t xml:space="preserve">FEED AND GRAIN OPERATIONS     </t>
  </si>
  <si>
    <t>KVB LITERATURE RESEARCH - BASED ON PARTICLE SIZE ANALYSIS OF UNLOADING BOX CAR OF FEED BARLEY.</t>
  </si>
  <si>
    <t xml:space="preserve">GRAIN DRYING                  </t>
  </si>
  <si>
    <t>BASED ON TESTS DONE ON RICE DRYER.</t>
  </si>
  <si>
    <t xml:space="preserve">COFFEE ROASTING               </t>
  </si>
  <si>
    <t>BASED ON TESTS DONE ON CAROB ROASTER.  KVB ASSUMED PROCESS IS SIMLAR TO COFFEE ROASTING.</t>
  </si>
  <si>
    <t xml:space="preserve">COTTON GINNING                </t>
  </si>
  <si>
    <t xml:space="preserve">PETROLEUM REFINING            </t>
  </si>
  <si>
    <t>BASED ON TESTS DONE ON A CO BOILER (PROCESS LOSS).</t>
  </si>
  <si>
    <t xml:space="preserve">ASPHALT ROOFING MANUFACTURE   </t>
  </si>
  <si>
    <t>TEST DONE ON A FELT SATURATOR OF AN ASPHALT ROOFING SATURATION.</t>
  </si>
  <si>
    <t>ASPHALTIC CONCRETE BATCH PLANT</t>
  </si>
  <si>
    <t>TEST DONE ON A BATCH HOT-MIX ASPHALT PLANT.</t>
  </si>
  <si>
    <t>CEMENT PROD./CONCRETE BATCHING</t>
  </si>
  <si>
    <t>BASED ON TEST DONE ON CEMENT KILN.</t>
  </si>
  <si>
    <t xml:space="preserve">LIME MANUFACTURING            </t>
  </si>
  <si>
    <t>KVB LITERATURE RESEARCH - PARTICLE SIZE DATA BASED ON A STUDY BY MIDWEST RESEARCH INSTITUTE (AUG. 1971).  CHEMICAL COMPOS:KVB ENG JDGMT (SEE CMMT)</t>
  </si>
  <si>
    <t>KVB LITERATURE RESEARCH. CHEMICAL COMPOSITION BASED ON KVB ENGINEERING JUDGEMENT.  SIZE DATA: MRI (SEE CMMT).</t>
  </si>
  <si>
    <t xml:space="preserve">CALCINATION OF GYPSUM         </t>
  </si>
  <si>
    <t>BASED ON TEST DONE ON GYPSUM CALCINATOR.</t>
  </si>
  <si>
    <t xml:space="preserve">CLAY &amp; RELATED PRODUCTS MFG.  </t>
  </si>
  <si>
    <t>BASED ON TEST DONE ON GRINDING OPERATION IN BRICK MANUFACTURING.</t>
  </si>
  <si>
    <t xml:space="preserve">GLASS MELTING FURNACE         </t>
  </si>
  <si>
    <t>TEST DONE ON A FLINT GLASS MELTING FURNACE.</t>
  </si>
  <si>
    <t xml:space="preserve">FIBERGLASS FORMING LINE       </t>
  </si>
  <si>
    <t>TEST DONE ON A FORMING LINE USED IN THE MANUFACTURING OF WOOL FIBERGLASS PRODUCT.</t>
  </si>
  <si>
    <t>STEEL HEAT TREATNG-SALT QUENCH</t>
  </si>
  <si>
    <t>BASED ON TEST DONE ON STEEL HEAT TREATING EQUIPMENT</t>
  </si>
  <si>
    <t xml:space="preserve">STEEL SINTER PLANT            </t>
  </si>
  <si>
    <t xml:space="preserve">STEEL ABRASIVE BLASTING       </t>
  </si>
  <si>
    <t>BASED ON TEST DONE ON A BLASTING ROOM IN STEEL PLANT.</t>
  </si>
  <si>
    <t xml:space="preserve">STEEL OPEN HEARTH FURNACE     </t>
  </si>
  <si>
    <t>BASED ON TEST DONE ON AN OPEN HEARTH FURNACE.</t>
  </si>
  <si>
    <t xml:space="preserve">BASIC OXYGEN FURNACE-STEEL    </t>
  </si>
  <si>
    <t xml:space="preserve">ELECTRIC ARC FURNACE          </t>
  </si>
  <si>
    <t>KVB LITERATURE SEARCH - PARTICLE SIZE DATA BASED ON STUDY BY MIDWEST RESEARCH INSTITUTE (1971).  CHEMICAL COMPOSITION: OPEN HEARTH (KVB PROFILE #13).</t>
  </si>
  <si>
    <t>KVB LITERATURE SEARCH - CHEMICAL COMPOSITION BASED ON OPEN HEARTH PROCESS (KVB PROFILE #13).  PARTICLE SIZE DATA BASED ON STUDY BY MRI (SEE SIZE CMMT)</t>
  </si>
  <si>
    <t xml:space="preserve">ALUMINUM FOUNDRY              </t>
  </si>
  <si>
    <t>TEST DONE ON AN ALUMINUM REVERBERATORY MELTING FURNACE.</t>
  </si>
  <si>
    <t xml:space="preserve">WOOD OPERATION-SANDING        </t>
  </si>
  <si>
    <t>TEST DONE ON A CYCLONE BAGHOUSE IN A SANDING OPERATION.</t>
  </si>
  <si>
    <t xml:space="preserve">WOOD OPERATION-RESAWING       </t>
  </si>
  <si>
    <t>TEST DONE ON A CYCLONE WHERE THE WOOD PARTICLES ARE COLLECTED IN A RESAW OPERATION.</t>
  </si>
  <si>
    <t xml:space="preserve">PULP AND PAPER MILLS          </t>
  </si>
  <si>
    <t xml:space="preserve">MINERAL PROCESS LOSS          </t>
  </si>
  <si>
    <t>ASSUMED SAME AS #374.</t>
  </si>
  <si>
    <t>PM2.5 FRXN FROM USEPA</t>
  </si>
  <si>
    <t xml:space="preserve">ROCK CRUSHERS                 </t>
  </si>
  <si>
    <t>KVB LITERATURE RESEARCH - PARTICLE SIZE DATA FROM A ROCK PROCESSING OPERATION BASED ON A STUDY BY MRI (1971).  CHEMICAL COMPOSITION ESTIMATED BY KVB.</t>
  </si>
  <si>
    <t xml:space="preserve">ROCK SCREENING &amp; HANDLING     </t>
  </si>
  <si>
    <t>KVB LITERATURE RESEARCH - SAME AS ABOVE.</t>
  </si>
  <si>
    <t xml:space="preserve">LANDFILL DUST                 </t>
  </si>
  <si>
    <t>ROAD &amp; BLDG. CONSTRUCTION DUST</t>
  </si>
  <si>
    <t xml:space="preserve">PAVED ROAD DUST               </t>
  </si>
  <si>
    <t xml:space="preserve">UNPAVED ROAD DUST             </t>
  </si>
  <si>
    <t xml:space="preserve">TIRE WEAR                     </t>
  </si>
  <si>
    <t>TIRE WEAR (REPLACED BY 472)</t>
  </si>
  <si>
    <t>SIZE FRACTIONS FROM US EPA PART5 (2-POINT LINEAR INTERPOLATION)</t>
  </si>
  <si>
    <t>KVB LITERATURE RESEARCH - BASED ON DYNAMOMETER TESTS BY GENERAL MOTORS AND J.P. SUBRAMANI OF  UNIVERSITY OF CINCINNATI.</t>
  </si>
  <si>
    <t>BRAKE WEAR (REPLACED BY 473)</t>
  </si>
  <si>
    <t>SAME AS TIRE WEAR 397: KVB LITERATURE RESEARCH - BASED ON DYNAMOMETER TESTS BY GENERAL MOTORS AND J.P. SUBRAMANI OF  UNIVERSITY OF CINCINNATI.</t>
  </si>
  <si>
    <t>GASOLINE VEHICLES-NO CATALYST</t>
  </si>
  <si>
    <t>SAME AS OLD 117: CHEMICAL COMPOSITION BASED ON TRANSPORTATION PROFILE OBTAINED BY REGRESSION ANALYSIS OF TUNNEL DATA.</t>
  </si>
  <si>
    <t>GASOLINE VEHICLES-CATALYST</t>
  </si>
  <si>
    <t>CHROME: HEXAVALENT CHROMIUM</t>
  </si>
  <si>
    <t>SINGLE COMPOUND</t>
  </si>
  <si>
    <t>ASSUME ALL PM2.5</t>
  </si>
  <si>
    <t>HEXAVALENT, TRIVALENT CHROMIUM</t>
  </si>
  <si>
    <t>TWO SINGLE COMPOUNDS</t>
  </si>
  <si>
    <t>CADMIUM</t>
  </si>
  <si>
    <t>ASBESTOS</t>
  </si>
  <si>
    <t>ASSUME 50% PM10 and PM2.5</t>
  </si>
  <si>
    <t xml:space="preserve">WINDBLOWN DUST-AGRICULTURAL   </t>
  </si>
  <si>
    <t xml:space="preserve">WINDBLOWN DUST-UNPAVED AREAS  </t>
  </si>
  <si>
    <t>UNPAVED ROAD DUST</t>
  </si>
  <si>
    <t>Y</t>
  </si>
  <si>
    <t>OMNI</t>
  </si>
  <si>
    <t>OMNI MASS DATA WITH EACH CHEMICAL PROFILE.</t>
  </si>
  <si>
    <t>FINAL SIZES FROM P.GAFFNEY 11-98.  OMNI: MASS DATA WITH EACH CHEMICAL PROFILE.</t>
  </si>
  <si>
    <t>AVERAGE OF 6 OMNI SOIL SAMPLES (SOILS 7,11,13,16,17,18)</t>
  </si>
  <si>
    <t>WINDBLOWN DUST-UNPAVED RD/AREA</t>
  </si>
  <si>
    <t>PM 2.5 FRXN BY USEPA</t>
  </si>
  <si>
    <t>AGRICULTURAL TILLING DUST</t>
  </si>
  <si>
    <t>AVERAGE OF 8 OMNI SOIL SAMPLES (SOILS 1,4,5,9,10,14,15,21)</t>
  </si>
  <si>
    <t>WINDBLOWN DUST - AGRIC. LANDS</t>
  </si>
  <si>
    <t>WINDBLOWN DUST - DESERT LANDS</t>
  </si>
  <si>
    <t>CONSTRUCTION DUST</t>
  </si>
  <si>
    <t>LANDFILL DUST</t>
  </si>
  <si>
    <t>PAVED ROAD DUST (BEFORE 1997)</t>
  </si>
  <si>
    <t>LIVESTOCK OPERATIONS DUST</t>
  </si>
  <si>
    <t>FIREPLACES AND WOODSTOVES</t>
  </si>
  <si>
    <t>DIESEL VEHICLE EXHAUST</t>
  </si>
  <si>
    <t>AGRIC. BURNING - FIELD CROPS</t>
  </si>
  <si>
    <t>UCD</t>
  </si>
  <si>
    <t>ONLY PM10, PM2.5 SPECIES AVAILABLE.  USES PM10 DATA AS PM30; PM2.5 AS PM1.</t>
  </si>
  <si>
    <t>FINAL SIZES FROM P.GAFFNEY 11-98.  UCD: LINEAR INTERPOL ON SSI SIZE RUNS.</t>
  </si>
  <si>
    <t>CHEMICAL: AVERAGE OF 4 UCD GRAIN COMPOSITE TESTS (IDs 1-7,8-9,10-11,12-13).</t>
  </si>
  <si>
    <t>RICE STRAW BURNING</t>
  </si>
  <si>
    <t>WHEAT STRAW BURNING</t>
  </si>
  <si>
    <t>BARLEY STRAW BURNING</t>
  </si>
  <si>
    <t>CORN RESIDUE BURNING</t>
  </si>
  <si>
    <t>WEED ABATEMENT BURNING</t>
  </si>
  <si>
    <t>RANGE IMPROVEMENT BURNING</t>
  </si>
  <si>
    <t>CHEMICAL: AVERAGE OF UCD COMPOSITE GRAIN + COMPOSITE ORCHARD.</t>
  </si>
  <si>
    <t>ORCHARD PRUNINGS BURNING</t>
  </si>
  <si>
    <t>CHEMICAL: COMPOSITE OF 4 UCD ORCHARD PRUNINGS PILE BURN TESTS (IDs 14-17).</t>
  </si>
  <si>
    <t>ALMOND PRUNINGS BURNING</t>
  </si>
  <si>
    <t>WALNUT PRUNINGS BURNING</t>
  </si>
  <si>
    <t>GRASS/WOODLAND FIRES</t>
  </si>
  <si>
    <t>OPEN BURNING</t>
  </si>
  <si>
    <t>WASTE BURNING</t>
  </si>
  <si>
    <t>FOREST MANAGEMENT BURNING</t>
  </si>
  <si>
    <t>CHEMICAL: COMPOSITE OF 2 UCD FOREST/WOOD SLASH PILE BURN TESTS (IDs 18-19).</t>
  </si>
  <si>
    <t>TIMBER AND BRUSH FIRES</t>
  </si>
  <si>
    <t>PINE SLASH BURNING</t>
  </si>
  <si>
    <t>DOUGLAS FIR SLASH BURNING</t>
  </si>
  <si>
    <t>UNPAVED ROAD DUST, 97 N AFTER</t>
  </si>
  <si>
    <t>CRPAQS</t>
  </si>
  <si>
    <t>SIZE FRACTIONS ASSUMED SAME AS PROFILE 415</t>
  </si>
  <si>
    <t>PM2.5 FRXN BY USEPA</t>
  </si>
  <si>
    <t>CHEMICAL: AVERAGE OF 6 UNPAVED ROAD DUST SAMPLES (FDUPR 1-6)</t>
  </si>
  <si>
    <t>PAVED ROAD DUST, 97 N AFTER</t>
  </si>
  <si>
    <t>SIZE FRACTIONS ASSUMED SAME AS PROFILE 422</t>
  </si>
  <si>
    <t>CHEMICAL: AVERAGE OF 4 PAVED ROAD DUST SAMPLES (FDPVR 1-4)</t>
  </si>
  <si>
    <t>TIRE WEAR</t>
  </si>
  <si>
    <t>HILDEMANN + NEA</t>
  </si>
  <si>
    <t>CHEMICAL: AVERAGE OF 2 TIRE WEAR PROFILES</t>
  </si>
  <si>
    <t>BRAKE WEAR</t>
  </si>
  <si>
    <t>CHEMICAL: AVERAGE OF 2 BRAKE WEAR PROFILES (SEMI-METAL BRAKES)</t>
  </si>
  <si>
    <t xml:space="preserve">UNSPECIFIED                   </t>
  </si>
  <si>
    <t>KVB ASSUMPTION.</t>
  </si>
  <si>
    <t>EPA AVG: SOLID WASTE</t>
  </si>
  <si>
    <t>US EPA SPECIATE 3.0</t>
  </si>
  <si>
    <t>US EPA SPECIATE 3.0: Shareef,G.S., Radian, Sept. 1987, US EPA #90001</t>
  </si>
  <si>
    <t>PM1.0 FRACTION ASSUMED SAME AS PM2.5 FRACTION</t>
  </si>
  <si>
    <t>EPA AVG: CHEMICAL MANUFACTURNG</t>
  </si>
  <si>
    <t>US EPA SPECIATE 3.0: Shareef,G.S., Radian, Sept. 1987, US EPA #90002</t>
  </si>
  <si>
    <t xml:space="preserve">EPA AVG: FOOD AND AGRICULTURE </t>
  </si>
  <si>
    <t>US EPA SPECIATE 3.0: Shareef,G.S., Radian, Sept. 1987, US EPA #90003</t>
  </si>
  <si>
    <t>EPA AVG: STEEL PRODUCTION</t>
  </si>
  <si>
    <t>US EPA SPECIATE 3.0: Shareef,G.S., Radian, Sept. 1987, US EPA #90004</t>
  </si>
  <si>
    <t>EPA AVG: METAL MINING - GENRL</t>
  </si>
  <si>
    <t>US EPA SPECIATE 3.0: Shareef,G.S., Radian, Sept. 1987, US EPA #90006</t>
  </si>
  <si>
    <t>EPA AVG: PRIMARY METAL PRODCN</t>
  </si>
  <si>
    <t>US EPA SPECIATE 3.0: Shareef,G.S., Radian, Sept. 1987, US EPA #90007</t>
  </si>
  <si>
    <t>EPA AVG: SECONDARY METAL PRDCN</t>
  </si>
  <si>
    <t>US EPA SPECIATE 3.0: Shareef,G.S., Radian, Sept. 1987, US EPA #90008</t>
  </si>
  <si>
    <t>EPA AVG: GRAY IRON FOUNDRIES</t>
  </si>
  <si>
    <t>US EPA SPECIATE 3.0: Shareef,G.S., Radian, Sept. 1987, US EPA #90010</t>
  </si>
  <si>
    <t>EPA AVG: STEEL FOUNDRY - GENRL</t>
  </si>
  <si>
    <t>US EPA SPECIATE 3.0: Shareef,G.S., Radian, Sept. 1987, US EPA #90011</t>
  </si>
  <si>
    <t>EPA AVG: MINERAL PRODUCTS</t>
  </si>
  <si>
    <t>US EPA SPECIATE 3.0: Shareef,G.S., Radian, Sept. 1987, US EPA #90013</t>
  </si>
  <si>
    <t>EPA AVG: PETROLEUM INDUSTRY</t>
  </si>
  <si>
    <t>US EPA SPECIATE 3.0: Shareef,G.S., Radian, Sept. 1987, US EPA #90014</t>
  </si>
  <si>
    <t>EPA AVG: PULP AND PAPER INDUST</t>
  </si>
  <si>
    <t>US EPA SPECIATE 3.0: Shareef,G.S., Radian, Sept. 1987, US EPA #90015</t>
  </si>
  <si>
    <t>EPA AVG: INDUSTRIAL MANUFAC.</t>
  </si>
  <si>
    <t>US EPA SPECIATE 3.0: Shareef,G.S., Radian, Sept. 1987, US EPA #90016</t>
  </si>
  <si>
    <t>http://www.arb.ca.gov/ei/speciate/dnldopt.htm</t>
  </si>
  <si>
    <t>Pre-Construction</t>
  </si>
  <si>
    <t>Site Preparation</t>
  </si>
  <si>
    <t>load factor</t>
  </si>
  <si>
    <t>Pumps</t>
  </si>
  <si>
    <t>Generator Sets</t>
  </si>
  <si>
    <t>Hp</t>
  </si>
  <si>
    <t>Dozer</t>
  </si>
  <si>
    <t>Excavator</t>
  </si>
  <si>
    <t>Crane</t>
  </si>
  <si>
    <t>Flatbed</t>
  </si>
  <si>
    <t>ROG</t>
  </si>
  <si>
    <t>CO</t>
  </si>
  <si>
    <t>PM</t>
  </si>
  <si>
    <t>Bore/Drill Rigs (&gt;250 and &lt;=500)</t>
  </si>
  <si>
    <t>Excavators (&gt;120 and &lt;=175)</t>
  </si>
  <si>
    <t>Cranes (&gt;250 and &lt;=500)</t>
  </si>
  <si>
    <t>Off-Highway Trucks (&gt;250 and &lt;=500)</t>
  </si>
  <si>
    <t>Rubber Tired Dozers (&gt;250 and &lt;=500)</t>
  </si>
  <si>
    <t>Reference: OFFROAD2007</t>
  </si>
  <si>
    <t>Start</t>
  </si>
  <si>
    <t>End</t>
  </si>
  <si>
    <t>Duration (months)</t>
  </si>
  <si>
    <t>Description</t>
  </si>
  <si>
    <t>Month</t>
  </si>
  <si>
    <t>--</t>
  </si>
  <si>
    <t>Daily Emissions</t>
  </si>
  <si>
    <t>PM10</t>
  </si>
  <si>
    <t>PM2.5</t>
  </si>
  <si>
    <t>Year</t>
  </si>
  <si>
    <t>NOx</t>
  </si>
  <si>
    <t>Emissions (tons per year)</t>
  </si>
  <si>
    <t>Note: Construction assumed to occur 22 days per month (i.e., 5 days per week).</t>
  </si>
  <si>
    <t>Source:</t>
  </si>
  <si>
    <t>PM10 Size Fraction: CARB Speciation Profiles</t>
  </si>
  <si>
    <t>Hours per</t>
  </si>
  <si>
    <t>Day</t>
  </si>
  <si>
    <t>Work days per month</t>
  </si>
  <si>
    <t>Number of Equipment</t>
  </si>
  <si>
    <t>Drill</t>
  </si>
  <si>
    <t>OFFROAD label</t>
  </si>
  <si>
    <t>Emissions (pounds per day)</t>
  </si>
  <si>
    <t>Construction equipment emission factors from OFFROAD2007</t>
  </si>
  <si>
    <t>TBM Launch Site</t>
  </si>
  <si>
    <t>TBM Tunnel</t>
  </si>
  <si>
    <t>Operating System Installation</t>
  </si>
  <si>
    <t>Emission Factors (lb/hr)</t>
  </si>
  <si>
    <t>ROG Emissions (pounds per hour)</t>
  </si>
  <si>
    <t>CO Emissions (pounds per hour)</t>
  </si>
  <si>
    <t>NOx Emissions (pounds per hour)</t>
  </si>
  <si>
    <t>SO2 Emissions (pounds per hour)</t>
  </si>
  <si>
    <t>PM10 Emissions (pounds per hour)</t>
  </si>
  <si>
    <t>PM2.5 Emissions (pounds per hour)</t>
  </si>
  <si>
    <t>SO2</t>
  </si>
  <si>
    <t>Hourly Emissions by Equipment</t>
  </si>
  <si>
    <t>Alternative 1</t>
  </si>
  <si>
    <t>Street Improvements</t>
  </si>
  <si>
    <t>Annual Emissions</t>
  </si>
  <si>
    <t>Cut &amp; Cover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</si>
</sst>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"/>
  </numFmts>
  <fonts count="23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ourier New"/>
      <family val="3"/>
    </font>
    <font>
      <u/>
      <sz val="9"/>
      <color theme="10"/>
      <name val="Calibri"/>
      <family val="2"/>
    </font>
    <font>
      <sz val="8"/>
      <color rgb="FFFF0000"/>
      <name val="Courier New"/>
      <family val="3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name val="ScalaSansLF-Regular"/>
      <family val="3"/>
    </font>
    <font>
      <sz val="9"/>
      <color theme="1"/>
      <name val="ScalaSansLF-Regular"/>
      <family val="3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i/>
      <sz val="9"/>
      <name val="Calibri"/>
      <family val="2"/>
      <scheme val="minor"/>
    </font>
    <font>
      <u/>
      <sz val="10"/>
      <color theme="10"/>
      <name val="Arial"/>
      <family val="2"/>
    </font>
    <font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</cellStyleXfs>
  <cellXfs count="111">
    <xf numFmtId="0" fontId="0" fillId="0" borderId="0" xfId="0"/>
    <xf numFmtId="0" fontId="0" fillId="0" borderId="0" xfId="0" applyFill="1"/>
    <xf numFmtId="0" fontId="2" fillId="0" borderId="0" xfId="0" applyFont="1" applyFill="1"/>
    <xf numFmtId="0" fontId="4" fillId="0" borderId="0" xfId="0" quotePrefix="1" applyFont="1"/>
    <xf numFmtId="0" fontId="4" fillId="0" borderId="0" xfId="0" applyFont="1"/>
    <xf numFmtId="0" fontId="5" fillId="0" borderId="0" xfId="1" applyAlignment="1" applyProtection="1"/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0" fillId="0" borderId="0" xfId="0" applyNumberFormat="1" applyFill="1"/>
    <xf numFmtId="11" fontId="0" fillId="0" borderId="0" xfId="0" applyNumberFormat="1" applyFill="1" applyAlignment="1">
      <alignment horizontal="center"/>
    </xf>
    <xf numFmtId="0" fontId="10" fillId="0" borderId="0" xfId="0" applyFont="1" applyFill="1"/>
    <xf numFmtId="11" fontId="11" fillId="0" borderId="0" xfId="0" applyNumberFormat="1" applyFont="1" applyFill="1"/>
    <xf numFmtId="0" fontId="7" fillId="0" borderId="0" xfId="10"/>
    <xf numFmtId="0" fontId="8" fillId="0" borderId="0" xfId="10" applyFont="1"/>
    <xf numFmtId="0" fontId="12" fillId="0" borderId="0" xfId="10" applyFont="1"/>
    <xf numFmtId="0" fontId="13" fillId="0" borderId="0" xfId="10" applyFont="1"/>
    <xf numFmtId="0" fontId="14" fillId="0" borderId="0" xfId="10" applyFont="1"/>
    <xf numFmtId="3" fontId="12" fillId="0" borderId="0" xfId="10" applyNumberFormat="1" applyFont="1" applyAlignment="1">
      <alignment horizontal="center"/>
    </xf>
    <xf numFmtId="17" fontId="3" fillId="0" borderId="0" xfId="10" applyNumberFormat="1" applyFont="1" applyAlignment="1">
      <alignment horizontal="center"/>
    </xf>
    <xf numFmtId="0" fontId="15" fillId="0" borderId="0" xfId="10" applyFont="1"/>
    <xf numFmtId="3" fontId="12" fillId="0" borderId="2" xfId="10" applyNumberFormat="1" applyFont="1" applyBorder="1" applyAlignment="1">
      <alignment horizontal="center"/>
    </xf>
    <xf numFmtId="17" fontId="3" fillId="0" borderId="2" xfId="10" applyNumberFormat="1" applyFont="1" applyBorder="1" applyAlignment="1">
      <alignment horizontal="center"/>
    </xf>
    <xf numFmtId="0" fontId="3" fillId="0" borderId="0" xfId="10" applyFont="1"/>
    <xf numFmtId="17" fontId="3" fillId="0" borderId="0" xfId="10" applyNumberFormat="1" applyFont="1"/>
    <xf numFmtId="2" fontId="12" fillId="0" borderId="9" xfId="10" applyNumberFormat="1" applyFont="1" applyBorder="1" applyAlignment="1">
      <alignment horizontal="center"/>
    </xf>
    <xf numFmtId="2" fontId="12" fillId="0" borderId="8" xfId="10" applyNumberFormat="1" applyFont="1" applyBorder="1" applyAlignment="1">
      <alignment horizontal="center"/>
    </xf>
    <xf numFmtId="2" fontId="12" fillId="0" borderId="7" xfId="10" applyNumberFormat="1" applyFont="1" applyBorder="1" applyAlignment="1">
      <alignment horizontal="center"/>
    </xf>
    <xf numFmtId="0" fontId="16" fillId="0" borderId="0" xfId="11" applyAlignment="1" applyProtection="1"/>
    <xf numFmtId="3" fontId="12" fillId="0" borderId="0" xfId="10" applyNumberFormat="1" applyFont="1"/>
    <xf numFmtId="0" fontId="12" fillId="0" borderId="0" xfId="10" applyFont="1" applyFill="1" applyAlignment="1">
      <alignment horizontal="center"/>
    </xf>
    <xf numFmtId="0" fontId="12" fillId="0" borderId="0" xfId="10" applyFont="1" applyBorder="1"/>
    <xf numFmtId="2" fontId="12" fillId="0" borderId="10" xfId="10" applyNumberFormat="1" applyFont="1" applyBorder="1" applyAlignment="1">
      <alignment horizontal="center"/>
    </xf>
    <xf numFmtId="0" fontId="18" fillId="0" borderId="0" xfId="10" applyFont="1"/>
    <xf numFmtId="0" fontId="20" fillId="0" borderId="0" xfId="10" applyFont="1"/>
    <xf numFmtId="0" fontId="20" fillId="0" borderId="0" xfId="10" applyFont="1" applyAlignment="1">
      <alignment horizontal="center"/>
    </xf>
    <xf numFmtId="0" fontId="20" fillId="0" borderId="0" xfId="10" applyFont="1" applyAlignment="1">
      <alignment horizontal="centerContinuous"/>
    </xf>
    <xf numFmtId="0" fontId="21" fillId="0" borderId="0" xfId="10" applyFont="1"/>
    <xf numFmtId="0" fontId="20" fillId="0" borderId="2" xfId="10" applyFont="1" applyBorder="1" applyAlignment="1">
      <alignment horizontal="center"/>
    </xf>
    <xf numFmtId="0" fontId="20" fillId="0" borderId="2" xfId="10" applyFont="1" applyBorder="1"/>
    <xf numFmtId="17" fontId="21" fillId="0" borderId="0" xfId="10" applyNumberFormat="1" applyFont="1"/>
    <xf numFmtId="0" fontId="22" fillId="0" borderId="0" xfId="10" applyFont="1"/>
    <xf numFmtId="0" fontId="18" fillId="0" borderId="3" xfId="10" applyFont="1" applyBorder="1"/>
    <xf numFmtId="0" fontId="18" fillId="0" borderId="7" xfId="10" applyFont="1" applyBorder="1"/>
    <xf numFmtId="0" fontId="18" fillId="0" borderId="0" xfId="10" applyFont="1" applyAlignment="1">
      <alignment horizontal="center"/>
    </xf>
    <xf numFmtId="0" fontId="18" fillId="0" borderId="6" xfId="10" applyFont="1" applyBorder="1" applyAlignment="1">
      <alignment horizontal="center"/>
    </xf>
    <xf numFmtId="0" fontId="18" fillId="0" borderId="8" xfId="10" applyFont="1" applyBorder="1" applyAlignment="1">
      <alignment horizontal="center"/>
    </xf>
    <xf numFmtId="11" fontId="12" fillId="0" borderId="0" xfId="10" applyNumberFormat="1" applyFont="1" applyBorder="1" applyAlignment="1">
      <alignment horizontal="center"/>
    </xf>
    <xf numFmtId="0" fontId="15" fillId="0" borderId="0" xfId="10" applyFont="1" applyBorder="1" applyAlignment="1"/>
    <xf numFmtId="11" fontId="13" fillId="0" borderId="0" xfId="10" applyNumberFormat="1" applyFont="1"/>
    <xf numFmtId="1" fontId="13" fillId="0" borderId="0" xfId="10" applyNumberFormat="1" applyFont="1"/>
    <xf numFmtId="0" fontId="3" fillId="0" borderId="0" xfId="10" applyFont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17" fontId="20" fillId="0" borderId="2" xfId="10" applyNumberFormat="1" applyFont="1" applyBorder="1" applyAlignment="1">
      <alignment horizontal="center"/>
    </xf>
    <xf numFmtId="0" fontId="3" fillId="0" borderId="2" xfId="10" applyFont="1" applyBorder="1" applyAlignment="1">
      <alignment horizontal="center"/>
    </xf>
    <xf numFmtId="0" fontId="18" fillId="0" borderId="8" xfId="10" applyFont="1" applyBorder="1" applyAlignment="1">
      <alignment horizontal="centerContinuous"/>
    </xf>
    <xf numFmtId="0" fontId="18" fillId="0" borderId="3" xfId="10" applyFont="1" applyBorder="1" applyAlignment="1">
      <alignment horizontal="centerContinuous"/>
    </xf>
    <xf numFmtId="0" fontId="18" fillId="0" borderId="4" xfId="10" applyFont="1" applyBorder="1" applyAlignment="1">
      <alignment horizontal="centerContinuous"/>
    </xf>
    <xf numFmtId="0" fontId="18" fillId="0" borderId="5" xfId="10" applyFont="1" applyBorder="1" applyAlignment="1">
      <alignment horizontal="centerContinuous"/>
    </xf>
    <xf numFmtId="0" fontId="12" fillId="0" borderId="0" xfId="102" applyFont="1" applyBorder="1"/>
    <xf numFmtId="0" fontId="12" fillId="0" borderId="0" xfId="102" applyFont="1" applyBorder="1" applyAlignment="1">
      <alignment horizontal="center"/>
    </xf>
    <xf numFmtId="0" fontId="12" fillId="0" borderId="2" xfId="207" applyFont="1" applyBorder="1" applyAlignment="1">
      <alignment horizontal="center"/>
    </xf>
    <xf numFmtId="0" fontId="17" fillId="0" borderId="0" xfId="207" applyFont="1" applyFill="1" applyBorder="1"/>
    <xf numFmtId="0" fontId="12" fillId="0" borderId="0" xfId="207" applyFont="1" applyBorder="1" applyAlignment="1">
      <alignment horizontal="center"/>
    </xf>
    <xf numFmtId="0" fontId="12" fillId="0" borderId="4" xfId="207" applyFont="1" applyBorder="1" applyAlignment="1">
      <alignment horizontal="center"/>
    </xf>
    <xf numFmtId="0" fontId="17" fillId="0" borderId="4" xfId="207" applyFont="1" applyFill="1" applyBorder="1"/>
    <xf numFmtId="0" fontId="17" fillId="0" borderId="2" xfId="207" applyFont="1" applyFill="1" applyBorder="1"/>
    <xf numFmtId="0" fontId="12" fillId="0" borderId="0" xfId="213" applyFont="1" applyAlignment="1">
      <alignment horizontal="center"/>
    </xf>
    <xf numFmtId="0" fontId="12" fillId="0" borderId="2" xfId="213" applyFont="1" applyBorder="1" applyAlignment="1">
      <alignment horizontal="center"/>
    </xf>
    <xf numFmtId="0" fontId="12" fillId="0" borderId="0" xfId="213" quotePrefix="1" applyFont="1" applyAlignment="1">
      <alignment horizontal="center"/>
    </xf>
    <xf numFmtId="0" fontId="12" fillId="0" borderId="2" xfId="213" quotePrefix="1" applyFont="1" applyBorder="1" applyAlignment="1">
      <alignment horizontal="center"/>
    </xf>
    <xf numFmtId="0" fontId="22" fillId="0" borderId="0" xfId="0" applyFont="1"/>
    <xf numFmtId="0" fontId="12" fillId="0" borderId="1" xfId="219" applyFont="1" applyBorder="1" applyAlignment="1">
      <alignment horizontal="center"/>
    </xf>
    <xf numFmtId="0" fontId="12" fillId="0" borderId="6" xfId="219" applyFont="1" applyBorder="1" applyAlignment="1">
      <alignment horizontal="center"/>
    </xf>
    <xf numFmtId="0" fontId="12" fillId="0" borderId="9" xfId="219" applyFont="1" applyBorder="1"/>
    <xf numFmtId="0" fontId="12" fillId="0" borderId="8" xfId="219" applyFont="1" applyBorder="1"/>
    <xf numFmtId="0" fontId="12" fillId="0" borderId="9" xfId="219" applyFont="1" applyBorder="1" applyAlignment="1">
      <alignment horizontal="center"/>
    </xf>
    <xf numFmtId="0" fontId="12" fillId="0" borderId="8" xfId="219" applyFont="1" applyBorder="1" applyAlignment="1">
      <alignment horizontal="center"/>
    </xf>
    <xf numFmtId="0" fontId="12" fillId="0" borderId="7" xfId="219" applyFont="1" applyBorder="1"/>
    <xf numFmtId="0" fontId="12" fillId="0" borderId="10" xfId="219" applyFont="1" applyBorder="1"/>
    <xf numFmtId="0" fontId="12" fillId="0" borderId="11" xfId="219" applyFont="1" applyBorder="1" applyAlignment="1">
      <alignment horizontal="center"/>
    </xf>
    <xf numFmtId="0" fontId="12" fillId="0" borderId="10" xfId="219" applyFont="1" applyBorder="1" applyAlignment="1">
      <alignment horizontal="center"/>
    </xf>
    <xf numFmtId="0" fontId="12" fillId="0" borderId="3" xfId="219" applyFont="1" applyBorder="1" applyAlignment="1">
      <alignment horizontal="center"/>
    </xf>
    <xf numFmtId="0" fontId="12" fillId="0" borderId="7" xfId="219" applyFont="1" applyBorder="1" applyAlignment="1">
      <alignment horizontal="center"/>
    </xf>
    <xf numFmtId="0" fontId="19" fillId="0" borderId="0" xfId="0" applyFont="1"/>
    <xf numFmtId="0" fontId="12" fillId="0" borderId="1" xfId="225" applyFont="1" applyBorder="1" applyAlignment="1">
      <alignment horizontal="center"/>
    </xf>
    <xf numFmtId="0" fontId="12" fillId="0" borderId="6" xfId="225" applyFont="1" applyBorder="1" applyAlignment="1">
      <alignment horizontal="center"/>
    </xf>
    <xf numFmtId="0" fontId="12" fillId="0" borderId="9" xfId="225" applyFont="1" applyBorder="1"/>
    <xf numFmtId="0" fontId="12" fillId="0" borderId="8" xfId="225" applyFont="1" applyBorder="1"/>
    <xf numFmtId="0" fontId="12" fillId="0" borderId="9" xfId="225" applyFont="1" applyBorder="1" applyAlignment="1">
      <alignment horizontal="center"/>
    </xf>
    <xf numFmtId="0" fontId="12" fillId="0" borderId="8" xfId="225" applyFont="1" applyBorder="1" applyAlignment="1">
      <alignment horizontal="center"/>
    </xf>
    <xf numFmtId="0" fontId="12" fillId="0" borderId="7" xfId="225" applyFont="1" applyBorder="1"/>
    <xf numFmtId="0" fontId="12" fillId="0" borderId="10" xfId="225" applyFont="1" applyBorder="1"/>
    <xf numFmtId="0" fontId="12" fillId="0" borderId="11" xfId="225" applyFont="1" applyBorder="1" applyAlignment="1">
      <alignment horizontal="center"/>
    </xf>
    <xf numFmtId="0" fontId="12" fillId="0" borderId="10" xfId="225" applyFont="1" applyBorder="1" applyAlignment="1">
      <alignment horizontal="center"/>
    </xf>
    <xf numFmtId="0" fontId="12" fillId="0" borderId="3" xfId="225" applyFont="1" applyBorder="1" applyAlignment="1">
      <alignment horizontal="center"/>
    </xf>
    <xf numFmtId="0" fontId="12" fillId="0" borderId="7" xfId="225" applyFont="1" applyBorder="1" applyAlignment="1">
      <alignment horizontal="center"/>
    </xf>
    <xf numFmtId="164" fontId="12" fillId="0" borderId="10" xfId="10" applyNumberFormat="1" applyFont="1" applyBorder="1" applyAlignment="1">
      <alignment horizontal="center"/>
    </xf>
    <xf numFmtId="164" fontId="12" fillId="0" borderId="8" xfId="10" applyNumberFormat="1" applyFont="1" applyBorder="1" applyAlignment="1">
      <alignment horizontal="center"/>
    </xf>
    <xf numFmtId="164" fontId="12" fillId="0" borderId="7" xfId="10" applyNumberFormat="1" applyFont="1" applyBorder="1" applyAlignment="1">
      <alignment horizontal="center"/>
    </xf>
    <xf numFmtId="164" fontId="12" fillId="0" borderId="9" xfId="10" applyNumberFormat="1" applyFont="1" applyBorder="1" applyAlignment="1">
      <alignment horizontal="center"/>
    </xf>
    <xf numFmtId="2" fontId="12" fillId="0" borderId="10" xfId="225" applyNumberFormat="1" applyFont="1" applyBorder="1" applyAlignment="1">
      <alignment horizontal="center"/>
    </xf>
    <xf numFmtId="2" fontId="12" fillId="0" borderId="7" xfId="225" applyNumberFormat="1" applyFont="1" applyBorder="1" applyAlignment="1">
      <alignment horizontal="center"/>
    </xf>
    <xf numFmtId="2" fontId="12" fillId="0" borderId="8" xfId="225" applyNumberFormat="1" applyFont="1" applyBorder="1" applyAlignment="1">
      <alignment horizontal="center"/>
    </xf>
    <xf numFmtId="2" fontId="12" fillId="0" borderId="9" xfId="225" applyNumberFormat="1" applyFont="1" applyBorder="1" applyAlignment="1">
      <alignment horizontal="center"/>
    </xf>
    <xf numFmtId="0" fontId="20" fillId="0" borderId="0" xfId="10" applyFont="1" applyAlignment="1">
      <alignment horizontal="center"/>
    </xf>
    <xf numFmtId="0" fontId="8" fillId="0" borderId="0" xfId="0" applyFont="1" applyFill="1" applyAlignment="1">
      <alignment horizontal="center"/>
    </xf>
  </cellXfs>
  <cellStyles count="239">
    <cellStyle name="Comma 2" xfId="3"/>
    <cellStyle name="Comma 2 10" xfId="52"/>
    <cellStyle name="Comma 2 11" xfId="49"/>
    <cellStyle name="Comma 2 12" xfId="56"/>
    <cellStyle name="Comma 2 13" xfId="51"/>
    <cellStyle name="Comma 2 14" xfId="60"/>
    <cellStyle name="Comma 2 15" xfId="65"/>
    <cellStyle name="Comma 2 16" xfId="80"/>
    <cellStyle name="Comma 2 17" xfId="87"/>
    <cellStyle name="Comma 2 18" xfId="88"/>
    <cellStyle name="Comma 2 19" xfId="85"/>
    <cellStyle name="Comma 2 2" xfId="15"/>
    <cellStyle name="Comma 2 2 10" xfId="71"/>
    <cellStyle name="Comma 2 2 11" xfId="74"/>
    <cellStyle name="Comma 2 2 12" xfId="78"/>
    <cellStyle name="Comma 2 2 13" xfId="89"/>
    <cellStyle name="Comma 2 2 14" xfId="95"/>
    <cellStyle name="Comma 2 2 15" xfId="99"/>
    <cellStyle name="Comma 2 2 16" xfId="101"/>
    <cellStyle name="Comma 2 2 17" xfId="111"/>
    <cellStyle name="Comma 2 2 18" xfId="116"/>
    <cellStyle name="Comma 2 2 19" xfId="121"/>
    <cellStyle name="Comma 2 2 2" xfId="17"/>
    <cellStyle name="Comma 2 2 20" xfId="127"/>
    <cellStyle name="Comma 2 2 21" xfId="132"/>
    <cellStyle name="Comma 2 2 22" xfId="138"/>
    <cellStyle name="Comma 2 2 23" xfId="143"/>
    <cellStyle name="Comma 2 2 24" xfId="149"/>
    <cellStyle name="Comma 2 2 25" xfId="154"/>
    <cellStyle name="Comma 2 2 26" xfId="160"/>
    <cellStyle name="Comma 2 2 27" xfId="163"/>
    <cellStyle name="Comma 2 2 28" xfId="173"/>
    <cellStyle name="Comma 2 2 29" xfId="178"/>
    <cellStyle name="Comma 2 2 3" xfId="37"/>
    <cellStyle name="Comma 2 2 30" xfId="183"/>
    <cellStyle name="Comma 2 2 31" xfId="188"/>
    <cellStyle name="Comma 2 2 32" xfId="193"/>
    <cellStyle name="Comma 2 2 33" xfId="199"/>
    <cellStyle name="Comma 2 2 34" xfId="205"/>
    <cellStyle name="Comma 2 2 35" xfId="211"/>
    <cellStyle name="Comma 2 2 36" xfId="217"/>
    <cellStyle name="Comma 2 2 37" xfId="223"/>
    <cellStyle name="Comma 2 2 38" xfId="229"/>
    <cellStyle name="Comma 2 2 39" xfId="233"/>
    <cellStyle name="Comma 2 2 4" xfId="41"/>
    <cellStyle name="Comma 2 2 40" xfId="236"/>
    <cellStyle name="Comma 2 2 5" xfId="45"/>
    <cellStyle name="Comma 2 2 6" xfId="47"/>
    <cellStyle name="Comma 2 2 7" xfId="57"/>
    <cellStyle name="Comma 2 2 8" xfId="62"/>
    <cellStyle name="Comma 2 2 9" xfId="67"/>
    <cellStyle name="Comma 2 20" xfId="107"/>
    <cellStyle name="Comma 2 21" xfId="104"/>
    <cellStyle name="Comma 2 22" xfId="110"/>
    <cellStyle name="Comma 2 23" xfId="106"/>
    <cellStyle name="Comma 2 24" xfId="114"/>
    <cellStyle name="Comma 2 25" xfId="119"/>
    <cellStyle name="Comma 2 26" xfId="125"/>
    <cellStyle name="Comma 2 27" xfId="130"/>
    <cellStyle name="Comma 2 28" xfId="136"/>
    <cellStyle name="Comma 2 29" xfId="141"/>
    <cellStyle name="Comma 2 3" xfId="18"/>
    <cellStyle name="Comma 2 30" xfId="147"/>
    <cellStyle name="Comma 2 31" xfId="152"/>
    <cellStyle name="Comma 2 32" xfId="165"/>
    <cellStyle name="Comma 2 33" xfId="176"/>
    <cellStyle name="Comma 2 34" xfId="177"/>
    <cellStyle name="Comma 2 35" xfId="167"/>
    <cellStyle name="Comma 2 36" xfId="181"/>
    <cellStyle name="Comma 2 37" xfId="186"/>
    <cellStyle name="Comma 2 38" xfId="191"/>
    <cellStyle name="Comma 2 39" xfId="197"/>
    <cellStyle name="Comma 2 4" xfId="21"/>
    <cellStyle name="Comma 2 40" xfId="203"/>
    <cellStyle name="Comma 2 41" xfId="209"/>
    <cellStyle name="Comma 2 42" xfId="215"/>
    <cellStyle name="Comma 2 43" xfId="221"/>
    <cellStyle name="Comma 2 44" xfId="227"/>
    <cellStyle name="Comma 2 5" xfId="24"/>
    <cellStyle name="Comma 2 6" xfId="27"/>
    <cellStyle name="Comma 2 7" xfId="36"/>
    <cellStyle name="Comma 2 8" xfId="39"/>
    <cellStyle name="Comma 2 9" xfId="40"/>
    <cellStyle name="Comma 3" xfId="9"/>
    <cellStyle name="Comma 4" xfId="19"/>
    <cellStyle name="Comma 5" xfId="22"/>
    <cellStyle name="Comma 6" xfId="25"/>
    <cellStyle name="Hyperlink" xfId="1" builtinId="8"/>
    <cellStyle name="Hyperlink 2" xfId="11"/>
    <cellStyle name="Normal" xfId="0" builtinId="0"/>
    <cellStyle name="Normal 10" xfId="20"/>
    <cellStyle name="Normal 11" xfId="23"/>
    <cellStyle name="Normal 12" xfId="26"/>
    <cellStyle name="Normal 13" xfId="28"/>
    <cellStyle name="Normal 14" xfId="29"/>
    <cellStyle name="Normal 2" xfId="2"/>
    <cellStyle name="Normal 23" xfId="82"/>
    <cellStyle name="Normal 25" xfId="86"/>
    <cellStyle name="Normal 26" xfId="91"/>
    <cellStyle name="Normal 27" xfId="102"/>
    <cellStyle name="Normal 28" xfId="84"/>
    <cellStyle name="Normal 3" xfId="10"/>
    <cellStyle name="Normal 3 10" xfId="61"/>
    <cellStyle name="Normal 3 11" xfId="66"/>
    <cellStyle name="Normal 3 12" xfId="81"/>
    <cellStyle name="Normal 3 13" xfId="79"/>
    <cellStyle name="Normal 3 14" xfId="70"/>
    <cellStyle name="Normal 3 15" xfId="76"/>
    <cellStyle name="Normal 3 16" xfId="98"/>
    <cellStyle name="Normal 3 17" xfId="109"/>
    <cellStyle name="Normal 3 18" xfId="94"/>
    <cellStyle name="Normal 3 19" xfId="108"/>
    <cellStyle name="Normal 3 2" xfId="12"/>
    <cellStyle name="Normal 3 20" xfId="115"/>
    <cellStyle name="Normal 3 21" xfId="120"/>
    <cellStyle name="Normal 3 22" xfId="126"/>
    <cellStyle name="Normal 3 23" xfId="131"/>
    <cellStyle name="Normal 3 24" xfId="137"/>
    <cellStyle name="Normal 3 25" xfId="142"/>
    <cellStyle name="Normal 3 26" xfId="148"/>
    <cellStyle name="Normal 3 27" xfId="153"/>
    <cellStyle name="Normal 3 28" xfId="172"/>
    <cellStyle name="Normal 3 29" xfId="169"/>
    <cellStyle name="Normal 3 3" xfId="31"/>
    <cellStyle name="Normal 3 30" xfId="174"/>
    <cellStyle name="Normal 3 31" xfId="158"/>
    <cellStyle name="Normal 3 32" xfId="182"/>
    <cellStyle name="Normal 3 33" xfId="187"/>
    <cellStyle name="Normal 3 34" xfId="192"/>
    <cellStyle name="Normal 3 35" xfId="198"/>
    <cellStyle name="Normal 3 36" xfId="204"/>
    <cellStyle name="Normal 3 37" xfId="210"/>
    <cellStyle name="Normal 3 38" xfId="216"/>
    <cellStyle name="Normal 3 39" xfId="222"/>
    <cellStyle name="Normal 3 4" xfId="32"/>
    <cellStyle name="Normal 3 40" xfId="228"/>
    <cellStyle name="Normal 3 5" xfId="30"/>
    <cellStyle name="Normal 3 6" xfId="44"/>
    <cellStyle name="Normal 3 7" xfId="55"/>
    <cellStyle name="Normal 3 8" xfId="33"/>
    <cellStyle name="Normal 3 9" xfId="53"/>
    <cellStyle name="Normal 32" xfId="123"/>
    <cellStyle name="Normal 34" xfId="134"/>
    <cellStyle name="Normal 36" xfId="145"/>
    <cellStyle name="Normal 38" xfId="156"/>
    <cellStyle name="Normal 39" xfId="159"/>
    <cellStyle name="Normal 4" xfId="4"/>
    <cellStyle name="Normal 40" xfId="170"/>
    <cellStyle name="Normal 41" xfId="175"/>
    <cellStyle name="Normal 45" xfId="195"/>
    <cellStyle name="Normal 46" xfId="201"/>
    <cellStyle name="Normal 47" xfId="207"/>
    <cellStyle name="Normal 48" xfId="213"/>
    <cellStyle name="Normal 49" xfId="219"/>
    <cellStyle name="Normal 5" xfId="5"/>
    <cellStyle name="Normal 50" xfId="225"/>
    <cellStyle name="Normal 51" xfId="231"/>
    <cellStyle name="Normal 6" xfId="6"/>
    <cellStyle name="Normal 6 10" xfId="73"/>
    <cellStyle name="Normal 6 11" xfId="77"/>
    <cellStyle name="Normal 6 12" xfId="54"/>
    <cellStyle name="Normal 6 13" xfId="92"/>
    <cellStyle name="Normal 6 14" xfId="97"/>
    <cellStyle name="Normal 6 15" xfId="103"/>
    <cellStyle name="Normal 6 16" xfId="105"/>
    <cellStyle name="Normal 6 17" xfId="113"/>
    <cellStyle name="Normal 6 18" xfId="118"/>
    <cellStyle name="Normal 6 19" xfId="124"/>
    <cellStyle name="Normal 6 2" xfId="13"/>
    <cellStyle name="Normal 6 20" xfId="129"/>
    <cellStyle name="Normal 6 21" xfId="135"/>
    <cellStyle name="Normal 6 22" xfId="140"/>
    <cellStyle name="Normal 6 23" xfId="146"/>
    <cellStyle name="Normal 6 24" xfId="151"/>
    <cellStyle name="Normal 6 25" xfId="157"/>
    <cellStyle name="Normal 6 26" xfId="162"/>
    <cellStyle name="Normal 6 27" xfId="166"/>
    <cellStyle name="Normal 6 28" xfId="171"/>
    <cellStyle name="Normal 6 29" xfId="180"/>
    <cellStyle name="Normal 6 3" xfId="34"/>
    <cellStyle name="Normal 6 30" xfId="185"/>
    <cellStyle name="Normal 6 31" xfId="190"/>
    <cellStyle name="Normal 6 32" xfId="196"/>
    <cellStyle name="Normal 6 33" xfId="202"/>
    <cellStyle name="Normal 6 34" xfId="208"/>
    <cellStyle name="Normal 6 35" xfId="214"/>
    <cellStyle name="Normal 6 36" xfId="220"/>
    <cellStyle name="Normal 6 37" xfId="226"/>
    <cellStyle name="Normal 6 38" xfId="232"/>
    <cellStyle name="Normal 6 39" xfId="235"/>
    <cellStyle name="Normal 6 4" xfId="43"/>
    <cellStyle name="Normal 6 40" xfId="238"/>
    <cellStyle name="Normal 6 5" xfId="48"/>
    <cellStyle name="Normal 6 6" xfId="50"/>
    <cellStyle name="Normal 6 7" xfId="59"/>
    <cellStyle name="Normal 6 8" xfId="64"/>
    <cellStyle name="Normal 6 9" xfId="69"/>
    <cellStyle name="Normal 7" xfId="7"/>
    <cellStyle name="Normal 7 10" xfId="72"/>
    <cellStyle name="Normal 7 11" xfId="75"/>
    <cellStyle name="Normal 7 12" xfId="83"/>
    <cellStyle name="Normal 7 13" xfId="90"/>
    <cellStyle name="Normal 7 14" xfId="96"/>
    <cellStyle name="Normal 7 15" xfId="100"/>
    <cellStyle name="Normal 7 16" xfId="93"/>
    <cellStyle name="Normal 7 17" xfId="112"/>
    <cellStyle name="Normal 7 18" xfId="117"/>
    <cellStyle name="Normal 7 19" xfId="122"/>
    <cellStyle name="Normal 7 2" xfId="14"/>
    <cellStyle name="Normal 7 20" xfId="128"/>
    <cellStyle name="Normal 7 21" xfId="133"/>
    <cellStyle name="Normal 7 22" xfId="139"/>
    <cellStyle name="Normal 7 23" xfId="144"/>
    <cellStyle name="Normal 7 24" xfId="150"/>
    <cellStyle name="Normal 7 25" xfId="155"/>
    <cellStyle name="Normal 7 26" xfId="161"/>
    <cellStyle name="Normal 7 27" xfId="164"/>
    <cellStyle name="Normal 7 28" xfId="168"/>
    <cellStyle name="Normal 7 29" xfId="179"/>
    <cellStyle name="Normal 7 3" xfId="35"/>
    <cellStyle name="Normal 7 30" xfId="184"/>
    <cellStyle name="Normal 7 31" xfId="189"/>
    <cellStyle name="Normal 7 32" xfId="194"/>
    <cellStyle name="Normal 7 33" xfId="200"/>
    <cellStyle name="Normal 7 34" xfId="206"/>
    <cellStyle name="Normal 7 35" xfId="212"/>
    <cellStyle name="Normal 7 36" xfId="218"/>
    <cellStyle name="Normal 7 37" xfId="224"/>
    <cellStyle name="Normal 7 38" xfId="230"/>
    <cellStyle name="Normal 7 39" xfId="234"/>
    <cellStyle name="Normal 7 4" xfId="42"/>
    <cellStyle name="Normal 7 40" xfId="237"/>
    <cellStyle name="Normal 7 5" xfId="46"/>
    <cellStyle name="Normal 7 6" xfId="38"/>
    <cellStyle name="Normal 7 7" xfId="58"/>
    <cellStyle name="Normal 7 8" xfId="63"/>
    <cellStyle name="Normal 7 9" xfId="68"/>
    <cellStyle name="Normal 8" xfId="16"/>
    <cellStyle name="Normal 9" xfId="8"/>
  </cellStyles>
  <dxfs count="0"/>
  <tableStyles count="0" defaultTableStyle="TableStyleMedium9" defaultPivotStyle="PivotStyleLight16"/>
  <colors>
    <mruColors>
      <color rgb="FFFF99CC"/>
      <color rgb="FFCCFFCC"/>
      <color rgb="FF00FF00"/>
      <color rgb="FF99CCFF"/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C%20Construction%20Activiti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quipment%20Exhaust%20EFs_CP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t-Grade"/>
      <sheetName val="Underground"/>
      <sheetName val="UG Var 1"/>
      <sheetName val="UG Var 2"/>
      <sheetName val="Schedule"/>
      <sheetName val="Sheet1"/>
    </sheetNames>
    <sheetDataSet>
      <sheetData sheetId="0">
        <row r="4">
          <cell r="D4">
            <v>41640</v>
          </cell>
        </row>
      </sheetData>
      <sheetData sheetId="1">
        <row r="4">
          <cell r="D4">
            <v>41640</v>
          </cell>
        </row>
      </sheetData>
      <sheetData sheetId="2">
        <row r="4">
          <cell r="D4">
            <v>41640</v>
          </cell>
        </row>
      </sheetData>
      <sheetData sheetId="3">
        <row r="4">
          <cell r="D4">
            <v>41640</v>
          </cell>
          <cell r="K4">
            <v>1</v>
          </cell>
          <cell r="L4">
            <v>5</v>
          </cell>
        </row>
        <row r="5">
          <cell r="H5">
            <v>1</v>
          </cell>
          <cell r="I5">
            <v>1</v>
          </cell>
        </row>
        <row r="6">
          <cell r="H6">
            <v>2</v>
          </cell>
          <cell r="I6">
            <v>4</v>
          </cell>
          <cell r="J6">
            <v>2</v>
          </cell>
          <cell r="K6">
            <v>1</v>
          </cell>
          <cell r="L6">
            <v>5</v>
          </cell>
        </row>
        <row r="11">
          <cell r="H11">
            <v>1</v>
          </cell>
          <cell r="I11">
            <v>2</v>
          </cell>
          <cell r="J11">
            <v>1</v>
          </cell>
          <cell r="K11">
            <v>1</v>
          </cell>
          <cell r="L11">
            <v>5</v>
          </cell>
        </row>
        <row r="12">
          <cell r="H12">
            <v>2</v>
          </cell>
          <cell r="I12">
            <v>4</v>
          </cell>
          <cell r="J12">
            <v>2</v>
          </cell>
          <cell r="L12">
            <v>5</v>
          </cell>
        </row>
        <row r="18">
          <cell r="H18">
            <v>1</v>
          </cell>
          <cell r="I18">
            <v>2</v>
          </cell>
          <cell r="J18">
            <v>1</v>
          </cell>
          <cell r="L18">
            <v>5</v>
          </cell>
        </row>
        <row r="19"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5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14.Exh"/>
      <sheetName val="2015.Exh"/>
      <sheetName val="2016.Exh"/>
      <sheetName val="2017.Exh"/>
      <sheetName val="2018.Exh"/>
    </sheetNames>
    <sheetDataSet>
      <sheetData sheetId="0">
        <row r="4">
          <cell r="I4" t="str">
            <v>Description</v>
          </cell>
          <cell r="J4" t="str">
            <v>Class</v>
          </cell>
          <cell r="K4" t="str">
            <v>C/R</v>
          </cell>
          <cell r="L4" t="str">
            <v>Pre</v>
          </cell>
          <cell r="M4" t="str">
            <v>Hand</v>
          </cell>
          <cell r="N4" t="str">
            <v>Port</v>
          </cell>
          <cell r="O4" t="str">
            <v>County</v>
          </cell>
          <cell r="P4" t="str">
            <v>Air Basin</v>
          </cell>
          <cell r="Q4" t="str">
            <v>Air Dist.</v>
          </cell>
          <cell r="R4" t="str">
            <v>Population</v>
          </cell>
          <cell r="S4" t="str">
            <v>Activity</v>
          </cell>
          <cell r="T4" t="str">
            <v>Consumption</v>
          </cell>
          <cell r="U4" t="str">
            <v>ROG Exhaust</v>
          </cell>
          <cell r="V4" t="str">
            <v>CO Exhaust</v>
          </cell>
          <cell r="W4" t="str">
            <v>NOX Exhaust</v>
          </cell>
          <cell r="X4" t="str">
            <v>CO2 Exhaust</v>
          </cell>
          <cell r="Y4" t="str">
            <v>SO2 Exhaust</v>
          </cell>
          <cell r="Z4" t="str">
            <v>PM Exhaust</v>
          </cell>
          <cell r="AA4" t="str">
            <v>N2O Exhaust</v>
          </cell>
          <cell r="AB4" t="str">
            <v>CH4 Exhaust</v>
          </cell>
          <cell r="AD4" t="str">
            <v>ROG</v>
          </cell>
          <cell r="AE4" t="str">
            <v>CO</v>
          </cell>
          <cell r="AF4" t="str">
            <v>NOX</v>
          </cell>
          <cell r="AG4" t="str">
            <v>CO2</v>
          </cell>
          <cell r="AH4" t="str">
            <v>SO2</v>
          </cell>
          <cell r="AI4" t="str">
            <v>PM</v>
          </cell>
        </row>
        <row r="5">
          <cell r="I5" t="str">
            <v>Pavers (&lt;=25)</v>
          </cell>
          <cell r="J5" t="str">
            <v>Construction and Mining Equipment</v>
          </cell>
          <cell r="K5" t="str">
            <v>U</v>
          </cell>
          <cell r="L5" t="str">
            <v>P</v>
          </cell>
          <cell r="M5" t="str">
            <v>NHH</v>
          </cell>
          <cell r="N5" t="str">
            <v>NP</v>
          </cell>
          <cell r="O5" t="str">
            <v>Total</v>
          </cell>
          <cell r="P5" t="str">
            <v>Total</v>
          </cell>
          <cell r="Q5" t="str">
            <v>Total</v>
          </cell>
          <cell r="R5">
            <v>8.8096919999999995E-2</v>
          </cell>
          <cell r="S5">
            <v>0.19832939999999999</v>
          </cell>
          <cell r="T5">
            <v>0.1684707</v>
          </cell>
          <cell r="U5">
            <v>2.3666130000000001E-6</v>
          </cell>
          <cell r="V5">
            <v>7.8081950000000005E-6</v>
          </cell>
          <cell r="W5">
            <v>1.458449E-5</v>
          </cell>
          <cell r="X5">
            <v>1.848723E-3</v>
          </cell>
          <cell r="Y5">
            <v>2.3456789999999999E-8</v>
          </cell>
          <cell r="Z5">
            <v>6.9422089999999996E-7</v>
          </cell>
          <cell r="AA5">
            <v>0</v>
          </cell>
          <cell r="AB5">
            <v>2.1353570000000001E-7</v>
          </cell>
          <cell r="AD5">
            <v>0.43301523901146277</v>
          </cell>
          <cell r="AE5">
            <v>1.428652434586098</v>
          </cell>
          <cell r="AF5">
            <v>2.6684998448036454</v>
          </cell>
          <cell r="AG5">
            <v>338.25776825826125</v>
          </cell>
          <cell r="AH5">
            <v>4.2918497989708031E-3</v>
          </cell>
          <cell r="AI5">
            <v>0.12702044184674588</v>
          </cell>
        </row>
        <row r="6">
          <cell r="I6" t="str">
            <v>Pavers (&gt;25 and &lt;=50)</v>
          </cell>
          <cell r="J6" t="str">
            <v>Construction and Mining Equipment</v>
          </cell>
          <cell r="K6" t="str">
            <v>U</v>
          </cell>
          <cell r="L6" t="str">
            <v>P</v>
          </cell>
          <cell r="M6" t="str">
            <v>NHH</v>
          </cell>
          <cell r="N6" t="str">
            <v>NP</v>
          </cell>
          <cell r="O6" t="str">
            <v>Total</v>
          </cell>
          <cell r="P6" t="str">
            <v>Total</v>
          </cell>
          <cell r="Q6" t="str">
            <v>Total</v>
          </cell>
          <cell r="R6">
            <v>5.1213689999999996</v>
          </cell>
          <cell r="S6">
            <v>11.696479999999999</v>
          </cell>
          <cell r="T6">
            <v>15.30109</v>
          </cell>
          <cell r="U6">
            <v>7.5351680000000003E-4</v>
          </cell>
          <cell r="V6">
            <v>2.0535649999999998E-3</v>
          </cell>
          <cell r="W6">
            <v>1.6726880000000001E-3</v>
          </cell>
          <cell r="X6">
            <v>0.16354270000000001</v>
          </cell>
          <cell r="Y6">
            <v>2.1141990000000002E-6</v>
          </cell>
          <cell r="Z6">
            <v>1.6997569999999999E-4</v>
          </cell>
          <cell r="AA6">
            <v>0</v>
          </cell>
          <cell r="AB6">
            <v>6.7988610000000002E-5</v>
          </cell>
          <cell r="AD6">
            <v>1.1688823320520365</v>
          </cell>
          <cell r="AE6">
            <v>3.1855638072308938</v>
          </cell>
          <cell r="AF6">
            <v>2.5947337209143266</v>
          </cell>
          <cell r="AG6">
            <v>253.69331190238438</v>
          </cell>
          <cell r="AH6">
            <v>3.2796214464522666E-3</v>
          </cell>
          <cell r="AI6">
            <v>0.263672412623285</v>
          </cell>
        </row>
        <row r="7">
          <cell r="I7" t="str">
            <v>Pavers (&gt;50 and &lt;=120)</v>
          </cell>
          <cell r="J7" t="str">
            <v>Construction and Mining Equipment</v>
          </cell>
          <cell r="K7" t="str">
            <v>U</v>
          </cell>
          <cell r="L7" t="str">
            <v>P</v>
          </cell>
          <cell r="M7" t="str">
            <v>NHH</v>
          </cell>
          <cell r="N7" t="str">
            <v>NP</v>
          </cell>
          <cell r="O7" t="str">
            <v>Total</v>
          </cell>
          <cell r="P7" t="str">
            <v>Total</v>
          </cell>
          <cell r="Q7" t="str">
            <v>Total</v>
          </cell>
          <cell r="R7">
            <v>6.0375759999999996</v>
          </cell>
          <cell r="S7">
            <v>13.788970000000001</v>
          </cell>
          <cell r="T7">
            <v>43.752540000000003</v>
          </cell>
          <cell r="U7">
            <v>9.0927529999999996E-4</v>
          </cell>
          <cell r="V7">
            <v>3.455475E-3</v>
          </cell>
          <cell r="W7">
            <v>5.4883079999999999E-3</v>
          </cell>
          <cell r="X7">
            <v>0.47664529999999999</v>
          </cell>
          <cell r="Y7">
            <v>5.5912940000000004E-6</v>
          </cell>
          <cell r="Z7">
            <v>4.7403480000000002E-4</v>
          </cell>
          <cell r="AA7">
            <v>0</v>
          </cell>
          <cell r="AB7">
            <v>8.2042430000000001E-5</v>
          </cell>
          <cell r="AD7">
            <v>0.49852318686602415</v>
          </cell>
          <cell r="AE7">
            <v>1.8945135858588422</v>
          </cell>
          <cell r="AF7">
            <v>3.0090433498658711</v>
          </cell>
          <cell r="AG7">
            <v>261.32760227921301</v>
          </cell>
          <cell r="AH7">
            <v>3.0655068971794119E-3</v>
          </cell>
          <cell r="AI7">
            <v>0.25989635832117991</v>
          </cell>
        </row>
        <row r="8">
          <cell r="I8" t="str">
            <v>Pavers (&gt;120 and &lt;=175)</v>
          </cell>
          <cell r="J8" t="str">
            <v>Construction and Mining Equipment</v>
          </cell>
          <cell r="K8" t="str">
            <v>U</v>
          </cell>
          <cell r="L8" t="str">
            <v>P</v>
          </cell>
          <cell r="M8" t="str">
            <v>NHH</v>
          </cell>
          <cell r="N8" t="str">
            <v>NP</v>
          </cell>
          <cell r="O8" t="str">
            <v>Total</v>
          </cell>
          <cell r="P8" t="str">
            <v>Total</v>
          </cell>
          <cell r="Q8" t="str">
            <v>Total</v>
          </cell>
          <cell r="R8">
            <v>3.7529279999999998</v>
          </cell>
          <cell r="S8">
            <v>8.571161</v>
          </cell>
          <cell r="T8">
            <v>50.206569999999999</v>
          </cell>
          <cell r="U8">
            <v>7.3068709999999997E-4</v>
          </cell>
          <cell r="V8">
            <v>3.3159779999999998E-3</v>
          </cell>
          <cell r="W8">
            <v>5.6234730000000004E-3</v>
          </cell>
          <cell r="X8">
            <v>0.5492842</v>
          </cell>
          <cell r="Y8">
            <v>6.1803909999999997E-6</v>
          </cell>
          <cell r="Z8">
            <v>3.1074189999999999E-4</v>
          </cell>
          <cell r="AA8">
            <v>0</v>
          </cell>
          <cell r="AB8">
            <v>6.5928730000000007E-5</v>
          </cell>
          <cell r="AD8">
            <v>0.44193335376619342</v>
          </cell>
          <cell r="AE8">
            <v>2.0055661014884683</v>
          </cell>
          <cell r="AF8">
            <v>3.4011826439848702</v>
          </cell>
          <cell r="AG8">
            <v>332.21745488154994</v>
          </cell>
          <cell r="AH8">
            <v>3.7380171652358417E-3</v>
          </cell>
          <cell r="AI8">
            <v>0.18794256806049961</v>
          </cell>
        </row>
        <row r="9">
          <cell r="I9" t="str">
            <v>Pavers (&gt;175 and &lt;=250)</v>
          </cell>
          <cell r="J9" t="str">
            <v>Construction and Mining Equipment</v>
          </cell>
          <cell r="K9" t="str">
            <v>U</v>
          </cell>
          <cell r="L9" t="str">
            <v>N</v>
          </cell>
          <cell r="M9" t="str">
            <v>NHH</v>
          </cell>
          <cell r="N9" t="str">
            <v>NP</v>
          </cell>
          <cell r="O9" t="str">
            <v>Total</v>
          </cell>
          <cell r="P9" t="str">
            <v>Total</v>
          </cell>
          <cell r="Q9" t="str">
            <v>Total</v>
          </cell>
          <cell r="R9">
            <v>0.45223079999999999</v>
          </cell>
          <cell r="S9">
            <v>1.032832</v>
          </cell>
          <cell r="T9">
            <v>9.1111120000000003</v>
          </cell>
          <cell r="U9">
            <v>1.0121470000000001E-4</v>
          </cell>
          <cell r="V9">
            <v>2.9922260000000002E-4</v>
          </cell>
          <cell r="W9">
            <v>9.3630449999999995E-4</v>
          </cell>
          <cell r="X9">
            <v>0.1002866</v>
          </cell>
          <cell r="Y9">
            <v>1.128397E-6</v>
          </cell>
          <cell r="Z9">
            <v>3.5873610000000002E-5</v>
          </cell>
          <cell r="AA9">
            <v>0</v>
          </cell>
          <cell r="AB9">
            <v>9.1324430000000001E-6</v>
          </cell>
          <cell r="AD9">
            <v>0.35561243586565872</v>
          </cell>
          <cell r="AE9">
            <v>1.0513026037922917</v>
          </cell>
          <cell r="AF9">
            <v>3.2896557906803818</v>
          </cell>
          <cell r="AG9">
            <v>352.35160614698236</v>
          </cell>
          <cell r="AH9">
            <v>3.9645625170405254E-3</v>
          </cell>
          <cell r="AI9">
            <v>0.12604001034824638</v>
          </cell>
        </row>
        <row r="10">
          <cell r="I10" t="str">
            <v>Pavers (&gt;250 and &lt;=500)</v>
          </cell>
          <cell r="J10" t="str">
            <v>Construction and Mining Equipment</v>
          </cell>
          <cell r="K10" t="str">
            <v>U</v>
          </cell>
          <cell r="L10" t="str">
            <v>N</v>
          </cell>
          <cell r="M10" t="str">
            <v>NHH</v>
          </cell>
          <cell r="N10" t="str">
            <v>NP</v>
          </cell>
          <cell r="O10" t="str">
            <v>Total</v>
          </cell>
          <cell r="P10" t="str">
            <v>Total</v>
          </cell>
          <cell r="Q10" t="str">
            <v>Total</v>
          </cell>
          <cell r="R10">
            <v>0.46397699999999997</v>
          </cell>
          <cell r="S10">
            <v>1.0596589999999999</v>
          </cell>
          <cell r="T10">
            <v>11.225759999999999</v>
          </cell>
          <cell r="U10">
            <v>1.144676E-4</v>
          </cell>
          <cell r="V10">
            <v>4.5500100000000002E-4</v>
          </cell>
          <cell r="W10">
            <v>1.0358450000000001E-3</v>
          </cell>
          <cell r="X10">
            <v>0.1234698</v>
          </cell>
          <cell r="Y10">
            <v>1.2118960000000001E-6</v>
          </cell>
          <cell r="Z10">
            <v>3.9899060000000003E-5</v>
          </cell>
          <cell r="AA10">
            <v>0</v>
          </cell>
          <cell r="AB10">
            <v>1.0328229999999999E-5</v>
          </cell>
          <cell r="AD10">
            <v>0.19599702681711761</v>
          </cell>
          <cell r="AE10">
            <v>0.77907498015871157</v>
          </cell>
          <cell r="AF10">
            <v>1.773624503731861</v>
          </cell>
          <cell r="AG10">
            <v>211.41103422893596</v>
          </cell>
          <cell r="AH10">
            <v>2.075067641948967E-3</v>
          </cell>
          <cell r="AI10">
            <v>6.8317123210391281E-2</v>
          </cell>
        </row>
        <row r="11">
          <cell r="I11" t="str">
            <v>Plate Compactors (&lt;=15)</v>
          </cell>
          <cell r="J11" t="str">
            <v>Construction and Mining Equipment</v>
          </cell>
          <cell r="K11" t="str">
            <v>U</v>
          </cell>
          <cell r="L11" t="str">
            <v>P</v>
          </cell>
          <cell r="M11" t="str">
            <v>NHH</v>
          </cell>
          <cell r="N11" t="str">
            <v>NP</v>
          </cell>
          <cell r="O11" t="str">
            <v>Total</v>
          </cell>
          <cell r="P11" t="str">
            <v>Total</v>
          </cell>
          <cell r="Q11" t="str">
            <v>Total</v>
          </cell>
          <cell r="R11">
            <v>1.8911469999999999</v>
          </cell>
          <cell r="S11">
            <v>3.1114280000000001</v>
          </cell>
          <cell r="T11">
            <v>0.61250910000000003</v>
          </cell>
          <cell r="U11">
            <v>7.8049970000000008E-6</v>
          </cell>
          <cell r="V11">
            <v>4.0940379999999997E-5</v>
          </cell>
          <cell r="W11">
            <v>4.8877859999999999E-5</v>
          </cell>
          <cell r="X11">
            <v>6.7050190000000004E-3</v>
          </cell>
          <cell r="Y11">
            <v>1.04336E-7</v>
          </cell>
          <cell r="Z11">
            <v>1.9048650000000001E-6</v>
          </cell>
          <cell r="AA11">
            <v>0</v>
          </cell>
          <cell r="AB11">
            <v>7.0423230000000003E-7</v>
          </cell>
          <cell r="AD11">
            <v>0.15171368855715128</v>
          </cell>
          <cell r="AE11">
            <v>0.79579992929291632</v>
          </cell>
          <cell r="AF11">
            <v>0.95008882506681813</v>
          </cell>
          <cell r="AG11">
            <v>130.33229408490249</v>
          </cell>
          <cell r="AH11">
            <v>2.0280852650294339E-3</v>
          </cell>
          <cell r="AI11">
            <v>3.7026804155519594E-2</v>
          </cell>
        </row>
        <row r="12">
          <cell r="I12" t="str">
            <v>Rollers (&lt;=15)</v>
          </cell>
          <cell r="J12" t="str">
            <v>Construction and Mining Equipment</v>
          </cell>
          <cell r="K12" t="str">
            <v>U</v>
          </cell>
          <cell r="L12" t="str">
            <v>P</v>
          </cell>
          <cell r="M12" t="str">
            <v>NHH</v>
          </cell>
          <cell r="N12" t="str">
            <v>NP</v>
          </cell>
          <cell r="O12" t="str">
            <v>Total</v>
          </cell>
          <cell r="P12" t="str">
            <v>Total</v>
          </cell>
          <cell r="Q12" t="str">
            <v>Total</v>
          </cell>
          <cell r="R12">
            <v>3.553242</v>
          </cell>
          <cell r="S12">
            <v>6.7716260000000004</v>
          </cell>
          <cell r="T12">
            <v>1.9530689999999999</v>
          </cell>
          <cell r="U12">
            <v>2.4887309999999999E-5</v>
          </cell>
          <cell r="V12">
            <v>1.3054399999999999E-4</v>
          </cell>
          <cell r="W12">
            <v>1.5585379999999999E-4</v>
          </cell>
          <cell r="X12">
            <v>2.137988E-2</v>
          </cell>
          <cell r="Y12">
            <v>3.3268980000000001E-7</v>
          </cell>
          <cell r="Z12">
            <v>6.0734670000000001E-6</v>
          </cell>
          <cell r="AA12">
            <v>0</v>
          </cell>
          <cell r="AB12">
            <v>2.2455419999999998E-6</v>
          </cell>
          <cell r="AD12">
            <v>0.22227815133322484</v>
          </cell>
          <cell r="AE12">
            <v>1.165938744992709</v>
          </cell>
          <cell r="AF12">
            <v>1.3919903172443366</v>
          </cell>
          <cell r="AG12">
            <v>190.95194306360096</v>
          </cell>
          <cell r="AH12">
            <v>2.971380744299818E-3</v>
          </cell>
          <cell r="AI12">
            <v>5.4244473064519516E-2</v>
          </cell>
        </row>
        <row r="13">
          <cell r="I13" t="str">
            <v>Rollers (&gt;15 and &lt;=25)</v>
          </cell>
          <cell r="J13" t="str">
            <v>Construction and Mining Equipment</v>
          </cell>
          <cell r="K13" t="str">
            <v>U</v>
          </cell>
          <cell r="L13" t="str">
            <v>P</v>
          </cell>
          <cell r="M13" t="str">
            <v>NHH</v>
          </cell>
          <cell r="N13" t="str">
            <v>NP</v>
          </cell>
          <cell r="O13" t="str">
            <v>Total</v>
          </cell>
          <cell r="P13" t="str">
            <v>Total</v>
          </cell>
          <cell r="Q13" t="str">
            <v>Total</v>
          </cell>
          <cell r="R13">
            <v>1.4859009999999999</v>
          </cell>
          <cell r="S13">
            <v>2.8317700000000001</v>
          </cell>
          <cell r="T13">
            <v>1.7192240000000001</v>
          </cell>
          <cell r="U13">
            <v>2.2793409999999998E-5</v>
          </cell>
          <cell r="V13">
            <v>7.7717630000000005E-5</v>
          </cell>
          <cell r="W13">
            <v>1.4420850000000001E-4</v>
          </cell>
          <cell r="X13">
            <v>1.8874760000000001E-2</v>
          </cell>
          <cell r="Y13">
            <v>2.3948490000000001E-7</v>
          </cell>
          <cell r="Z13">
            <v>5.6254079999999998E-6</v>
          </cell>
          <cell r="AA13">
            <v>0</v>
          </cell>
          <cell r="AB13">
            <v>2.0566119999999998E-6</v>
          </cell>
          <cell r="AD13">
            <v>0.29208843305776955</v>
          </cell>
          <cell r="AE13">
            <v>0.99592034573429344</v>
          </cell>
          <cell r="AF13">
            <v>1.8479742521461842</v>
          </cell>
          <cell r="AG13">
            <v>241.87250054912653</v>
          </cell>
          <cell r="AH13">
            <v>3.0689032129021781E-3</v>
          </cell>
          <cell r="AI13">
            <v>7.2087353670672399E-2</v>
          </cell>
        </row>
        <row r="14">
          <cell r="I14" t="str">
            <v>Rollers (&gt;25 and &lt;=50)</v>
          </cell>
          <cell r="J14" t="str">
            <v>Construction and Mining Equipment</v>
          </cell>
          <cell r="K14" t="str">
            <v>U</v>
          </cell>
          <cell r="L14" t="str">
            <v>P</v>
          </cell>
          <cell r="M14" t="str">
            <v>NHH</v>
          </cell>
          <cell r="N14" t="str">
            <v>NP</v>
          </cell>
          <cell r="O14" t="str">
            <v>Total</v>
          </cell>
          <cell r="P14" t="str">
            <v>Total</v>
          </cell>
          <cell r="Q14" t="str">
            <v>Total</v>
          </cell>
          <cell r="R14">
            <v>4.6221519999999998</v>
          </cell>
          <cell r="S14">
            <v>8.8858730000000001</v>
          </cell>
          <cell r="T14">
            <v>10.72383</v>
          </cell>
          <cell r="U14">
            <v>4.2356750000000003E-4</v>
          </cell>
          <cell r="V14">
            <v>1.2604039999999999E-3</v>
          </cell>
          <cell r="W14">
            <v>1.1074100000000001E-3</v>
          </cell>
          <cell r="X14">
            <v>0.1153378</v>
          </cell>
          <cell r="Y14">
            <v>1.49103E-6</v>
          </cell>
          <cell r="Z14">
            <v>1.011517E-4</v>
          </cell>
          <cell r="AA14">
            <v>0</v>
          </cell>
          <cell r="AB14">
            <v>3.821782E-5</v>
          </cell>
          <cell r="AD14">
            <v>0.86487942377749494</v>
          </cell>
          <cell r="AE14">
            <v>2.5736098384480623</v>
          </cell>
          <cell r="AF14">
            <v>2.2612124931337645</v>
          </cell>
          <cell r="AG14">
            <v>235.50742208447048</v>
          </cell>
          <cell r="AH14">
            <v>3.0445234047346841E-3</v>
          </cell>
          <cell r="AI14">
            <v>0.2065409267946999</v>
          </cell>
        </row>
        <row r="15">
          <cell r="I15" t="str">
            <v>Rollers (&gt;50 and &lt;=120)</v>
          </cell>
          <cell r="J15" t="str">
            <v>Construction and Mining Equipment</v>
          </cell>
          <cell r="K15" t="str">
            <v>U</v>
          </cell>
          <cell r="L15" t="str">
            <v>P</v>
          </cell>
          <cell r="M15" t="str">
            <v>NHH</v>
          </cell>
          <cell r="N15" t="str">
            <v>NP</v>
          </cell>
          <cell r="O15" t="str">
            <v>Total</v>
          </cell>
          <cell r="P15" t="str">
            <v>Total</v>
          </cell>
          <cell r="Q15" t="str">
            <v>Total</v>
          </cell>
          <cell r="R15">
            <v>24.813960000000002</v>
          </cell>
          <cell r="S15">
            <v>47.703699999999998</v>
          </cell>
          <cell r="T15">
            <v>128.77780000000001</v>
          </cell>
          <cell r="U15">
            <v>2.2134640000000001E-3</v>
          </cell>
          <cell r="V15">
            <v>9.6160849999999999E-3</v>
          </cell>
          <cell r="W15">
            <v>1.412271E-2</v>
          </cell>
          <cell r="X15">
            <v>1.4057280000000001</v>
          </cell>
          <cell r="Y15">
            <v>1.6489899999999999E-5</v>
          </cell>
          <cell r="Z15">
            <v>1.1870330000000001E-3</v>
          </cell>
          <cell r="AA15">
            <v>0</v>
          </cell>
          <cell r="AB15">
            <v>1.9971729999999999E-4</v>
          </cell>
          <cell r="AD15">
            <v>0.35078595245232552</v>
          </cell>
          <cell r="AE15">
            <v>1.5239405454922783</v>
          </cell>
          <cell r="AF15">
            <v>2.2381426933340602</v>
          </cell>
          <cell r="AG15">
            <v>222.77734599202998</v>
          </cell>
          <cell r="AH15">
            <v>2.6132908768082982E-3</v>
          </cell>
          <cell r="AI15">
            <v>0.18811894004029039</v>
          </cell>
        </row>
        <row r="16">
          <cell r="I16" t="str">
            <v>Rollers (&gt;120 and &lt;=175)</v>
          </cell>
          <cell r="J16" t="str">
            <v>Construction and Mining Equipment</v>
          </cell>
          <cell r="K16" t="str">
            <v>U</v>
          </cell>
          <cell r="L16" t="str">
            <v>P</v>
          </cell>
          <cell r="M16" t="str">
            <v>NHH</v>
          </cell>
          <cell r="N16" t="str">
            <v>NP</v>
          </cell>
          <cell r="O16" t="str">
            <v>Total</v>
          </cell>
          <cell r="P16" t="str">
            <v>Total</v>
          </cell>
          <cell r="Q16" t="str">
            <v>Total</v>
          </cell>
          <cell r="R16">
            <v>9.9784410000000001</v>
          </cell>
          <cell r="S16">
            <v>19.1831</v>
          </cell>
          <cell r="T16">
            <v>94.589429999999993</v>
          </cell>
          <cell r="U16">
            <v>1.13787E-3</v>
          </cell>
          <cell r="V16">
            <v>5.9265400000000001E-3</v>
          </cell>
          <cell r="W16">
            <v>9.1868149999999992E-3</v>
          </cell>
          <cell r="X16">
            <v>1.036357</v>
          </cell>
          <cell r="Y16">
            <v>1.166079E-5</v>
          </cell>
          <cell r="Z16">
            <v>4.9281469999999997E-4</v>
          </cell>
          <cell r="AA16">
            <v>0</v>
          </cell>
          <cell r="AB16">
            <v>1.026682E-4</v>
          </cell>
          <cell r="AD16">
            <v>0.30749556015451107</v>
          </cell>
          <cell r="AE16">
            <v>1.6015755201192721</v>
          </cell>
          <cell r="AF16">
            <v>2.4826252774577622</v>
          </cell>
          <cell r="AG16">
            <v>280.0629037016958</v>
          </cell>
          <cell r="AH16">
            <v>3.1511870010582236E-3</v>
          </cell>
          <cell r="AI16">
            <v>0.1331771926748023</v>
          </cell>
        </row>
        <row r="17">
          <cell r="I17" t="str">
            <v>Rollers (&gt;175 and &lt;=250)</v>
          </cell>
          <cell r="J17" t="str">
            <v>Construction and Mining Equipment</v>
          </cell>
          <cell r="K17" t="str">
            <v>U</v>
          </cell>
          <cell r="L17" t="str">
            <v>N</v>
          </cell>
          <cell r="M17" t="str">
            <v>NHH</v>
          </cell>
          <cell r="N17" t="str">
            <v>NP</v>
          </cell>
          <cell r="O17" t="str">
            <v>Total</v>
          </cell>
          <cell r="P17" t="str">
            <v>Total</v>
          </cell>
          <cell r="Q17" t="str">
            <v>Total</v>
          </cell>
          <cell r="R17">
            <v>1.415424</v>
          </cell>
          <cell r="S17">
            <v>2.7210869999999998</v>
          </cell>
          <cell r="T17">
            <v>18.870809999999999</v>
          </cell>
          <cell r="U17">
            <v>1.6072720000000001E-4</v>
          </cell>
          <cell r="V17">
            <v>5.0419519999999999E-4</v>
          </cell>
          <cell r="W17">
            <v>1.640255E-3</v>
          </cell>
          <cell r="X17">
            <v>0.20809839999999999</v>
          </cell>
          <cell r="Y17">
            <v>2.3414639999999998E-6</v>
          </cell>
          <cell r="Z17">
            <v>5.5448960000000001E-5</v>
          </cell>
          <cell r="AA17">
            <v>0</v>
          </cell>
          <cell r="AB17">
            <v>1.450216E-5</v>
          </cell>
          <cell r="AD17">
            <v>0.21434333535090944</v>
          </cell>
          <cell r="AE17">
            <v>0.67238700628094594</v>
          </cell>
          <cell r="AF17">
            <v>2.1874189777835111</v>
          </cell>
          <cell r="AG17">
            <v>277.51684305573468</v>
          </cell>
          <cell r="AH17">
            <v>3.1225405741161531E-3</v>
          </cell>
          <cell r="AI17">
            <v>7.3945884879094273E-2</v>
          </cell>
        </row>
        <row r="18">
          <cell r="I18" t="str">
            <v>Rollers (&gt;250 and &lt;=500)</v>
          </cell>
          <cell r="J18" t="str">
            <v>Construction and Mining Equipment</v>
          </cell>
          <cell r="K18" t="str">
            <v>U</v>
          </cell>
          <cell r="L18" t="str">
            <v>N</v>
          </cell>
          <cell r="M18" t="str">
            <v>NHH</v>
          </cell>
          <cell r="N18" t="str">
            <v>NP</v>
          </cell>
          <cell r="O18" t="str">
            <v>Total</v>
          </cell>
          <cell r="P18" t="str">
            <v>Total</v>
          </cell>
          <cell r="Q18" t="str">
            <v>Total</v>
          </cell>
          <cell r="R18">
            <v>0.99255839999999995</v>
          </cell>
          <cell r="S18">
            <v>1.908148</v>
          </cell>
          <cell r="T18">
            <v>18.942240000000002</v>
          </cell>
          <cell r="U18">
            <v>1.4837119999999999E-4</v>
          </cell>
          <cell r="V18">
            <v>5.6290759999999996E-4</v>
          </cell>
          <cell r="W18">
            <v>1.4659320000000001E-3</v>
          </cell>
          <cell r="X18">
            <v>0.20885100000000001</v>
          </cell>
          <cell r="Y18">
            <v>2.0499399999999999E-6</v>
          </cell>
          <cell r="Z18">
            <v>5.120672E-5</v>
          </cell>
          <cell r="AA18">
            <v>0</v>
          </cell>
          <cell r="AB18">
            <v>1.33873E-5</v>
          </cell>
          <cell r="AD18">
            <v>0.14108166938832839</v>
          </cell>
          <cell r="AE18">
            <v>0.53525174642637785</v>
          </cell>
          <cell r="AF18">
            <v>1.3939102317011052</v>
          </cell>
          <cell r="AG18">
            <v>198.59007498370153</v>
          </cell>
          <cell r="AH18">
            <v>1.9492257078591387E-3</v>
          </cell>
          <cell r="AI18">
            <v>4.8690915362959275E-2</v>
          </cell>
        </row>
        <row r="19">
          <cell r="I19" t="str">
            <v>Scrapers (&lt;=120)</v>
          </cell>
          <cell r="J19" t="str">
            <v>Construction and Mining Equipment</v>
          </cell>
          <cell r="K19" t="str">
            <v>U</v>
          </cell>
          <cell r="L19" t="str">
            <v>P</v>
          </cell>
          <cell r="M19" t="str">
            <v>NHH</v>
          </cell>
          <cell r="N19" t="str">
            <v>NP</v>
          </cell>
          <cell r="O19" t="str">
            <v>Total</v>
          </cell>
          <cell r="P19" t="str">
            <v>Total</v>
          </cell>
          <cell r="Q19" t="str">
            <v>Total</v>
          </cell>
          <cell r="R19">
            <v>0.22905200000000001</v>
          </cell>
          <cell r="S19">
            <v>0.6979474</v>
          </cell>
          <cell r="T19">
            <v>3.0055160000000001</v>
          </cell>
          <cell r="U19">
            <v>6.2142210000000003E-5</v>
          </cell>
          <cell r="V19">
            <v>2.4018379999999999E-4</v>
          </cell>
          <cell r="W19">
            <v>3.6957519999999998E-4</v>
          </cell>
          <cell r="X19">
            <v>3.2739369999999997E-2</v>
          </cell>
          <cell r="Y19">
            <v>3.8404959999999998E-7</v>
          </cell>
          <cell r="Z19">
            <v>3.2122980000000003E-5</v>
          </cell>
          <cell r="AA19">
            <v>0</v>
          </cell>
          <cell r="AB19">
            <v>5.6069910000000002E-6</v>
          </cell>
          <cell r="AD19">
            <v>0.6731096177161775</v>
          </cell>
          <cell r="AE19">
            <v>2.6016137147297922</v>
          </cell>
          <cell r="AF19">
            <v>4.0031505411439312</v>
          </cell>
          <cell r="AG19">
            <v>354.62505799147613</v>
          </cell>
          <cell r="AH19">
            <v>4.1599337944378048E-3</v>
          </cell>
          <cell r="AI19">
            <v>0.34794846832297105</v>
          </cell>
        </row>
        <row r="20">
          <cell r="I20" t="str">
            <v>Scrapers (&gt;120 and &lt;=175)</v>
          </cell>
          <cell r="J20" t="str">
            <v>Construction and Mining Equipment</v>
          </cell>
          <cell r="K20" t="str">
            <v>U</v>
          </cell>
          <cell r="L20" t="str">
            <v>P</v>
          </cell>
          <cell r="M20" t="str">
            <v>NHH</v>
          </cell>
          <cell r="N20" t="str">
            <v>NP</v>
          </cell>
          <cell r="O20" t="str">
            <v>Total</v>
          </cell>
          <cell r="P20" t="str">
            <v>Total</v>
          </cell>
          <cell r="Q20" t="str">
            <v>Total</v>
          </cell>
          <cell r="R20">
            <v>2.0967060000000002</v>
          </cell>
          <cell r="S20">
            <v>6.3889040000000001</v>
          </cell>
          <cell r="T20">
            <v>43.204210000000003</v>
          </cell>
          <cell r="U20">
            <v>6.3403169999999998E-4</v>
          </cell>
          <cell r="V20">
            <v>2.8936080000000002E-3</v>
          </cell>
          <cell r="W20">
            <v>4.7292050000000002E-3</v>
          </cell>
          <cell r="X20">
            <v>0.47258990000000001</v>
          </cell>
          <cell r="Y20">
            <v>5.3174470000000004E-6</v>
          </cell>
          <cell r="Z20">
            <v>2.6505080000000002E-4</v>
          </cell>
          <cell r="AA20">
            <v>0</v>
          </cell>
          <cell r="AB20">
            <v>5.7207680000000003E-5</v>
          </cell>
          <cell r="AD20">
            <v>0.51445761789502553</v>
          </cell>
          <cell r="AE20">
            <v>2.347893139731009</v>
          </cell>
          <cell r="AF20">
            <v>3.837308984451794</v>
          </cell>
          <cell r="AG20">
            <v>383.46264736486887</v>
          </cell>
          <cell r="AH20">
            <v>4.3146125294729748E-3</v>
          </cell>
          <cell r="AI20">
            <v>0.21506401523641619</v>
          </cell>
        </row>
        <row r="21">
          <cell r="I21" t="str">
            <v>Scrapers (&gt;175 and &lt;=250)</v>
          </cell>
          <cell r="J21" t="str">
            <v>Construction and Mining Equipment</v>
          </cell>
          <cell r="K21" t="str">
            <v>U</v>
          </cell>
          <cell r="L21" t="str">
            <v>N</v>
          </cell>
          <cell r="M21" t="str">
            <v>NHH</v>
          </cell>
          <cell r="N21" t="str">
            <v>NP</v>
          </cell>
          <cell r="O21" t="str">
            <v>Total</v>
          </cell>
          <cell r="P21" t="str">
            <v>Total</v>
          </cell>
          <cell r="Q21" t="str">
            <v>Total</v>
          </cell>
          <cell r="R21">
            <v>2.0438480000000001</v>
          </cell>
          <cell r="S21">
            <v>6.2278380000000002</v>
          </cell>
          <cell r="T21">
            <v>59.203119999999998</v>
          </cell>
          <cell r="U21">
            <v>6.6403060000000001E-4</v>
          </cell>
          <cell r="V21">
            <v>1.9050219999999999E-3</v>
          </cell>
          <cell r="W21">
            <v>5.9171529999999996E-3</v>
          </cell>
          <cell r="X21">
            <v>0.65168780000000004</v>
          </cell>
          <cell r="Y21">
            <v>7.3326059999999996E-6</v>
          </cell>
          <cell r="Z21">
            <v>2.256607E-4</v>
          </cell>
          <cell r="AA21">
            <v>0</v>
          </cell>
          <cell r="AB21">
            <v>5.991444E-5</v>
          </cell>
          <cell r="AD21">
            <v>0.38691344271960831</v>
          </cell>
          <cell r="AE21">
            <v>1.1100070094308812</v>
          </cell>
          <cell r="AF21">
            <v>3.447771892332459</v>
          </cell>
          <cell r="AG21">
            <v>379.72161264310341</v>
          </cell>
          <cell r="AH21">
            <v>4.2725197175649075E-3</v>
          </cell>
          <cell r="AI21">
            <v>0.13148664884346703</v>
          </cell>
        </row>
        <row r="22">
          <cell r="I22" t="str">
            <v>Scrapers (&gt;250 and &lt;=500)</v>
          </cell>
          <cell r="J22" t="str">
            <v>Construction and Mining Equipment</v>
          </cell>
          <cell r="K22" t="str">
            <v>U</v>
          </cell>
          <cell r="L22" t="str">
            <v>N</v>
          </cell>
          <cell r="M22" t="str">
            <v>NHH</v>
          </cell>
          <cell r="N22" t="str">
            <v>NP</v>
          </cell>
          <cell r="O22" t="str">
            <v>Total</v>
          </cell>
          <cell r="P22" t="str">
            <v>Total</v>
          </cell>
          <cell r="Q22" t="str">
            <v>Total</v>
          </cell>
          <cell r="R22">
            <v>5.6264560000000001</v>
          </cell>
          <cell r="S22">
            <v>17.144449999999999</v>
          </cell>
          <cell r="T22">
            <v>250.23840000000001</v>
          </cell>
          <cell r="U22">
            <v>2.5943989999999998E-3</v>
          </cell>
          <cell r="V22">
            <v>9.6701510000000001E-3</v>
          </cell>
          <cell r="W22">
            <v>2.2415810000000001E-2</v>
          </cell>
          <cell r="X22">
            <v>2.7528830000000002</v>
          </cell>
          <cell r="Y22">
            <v>2.702045E-5</v>
          </cell>
          <cell r="Z22">
            <v>8.6509680000000004E-4</v>
          </cell>
          <cell r="AA22">
            <v>0</v>
          </cell>
          <cell r="AB22">
            <v>2.340884E-4</v>
          </cell>
          <cell r="AD22">
            <v>0.274565678432379</v>
          </cell>
          <cell r="AE22">
            <v>1.0233936915094974</v>
          </cell>
          <cell r="AF22">
            <v>2.3722689070807177</v>
          </cell>
          <cell r="AG22">
            <v>291.33806655798236</v>
          </cell>
          <cell r="AH22">
            <v>2.8595787254767583E-3</v>
          </cell>
          <cell r="AI22">
            <v>9.1553338480966168E-2</v>
          </cell>
        </row>
        <row r="23">
          <cell r="I23" t="str">
            <v>Scrapers (&gt;500 and &lt;=750)</v>
          </cell>
          <cell r="J23" t="str">
            <v>Construction and Mining Equipment</v>
          </cell>
          <cell r="K23" t="str">
            <v>U</v>
          </cell>
          <cell r="L23" t="str">
            <v>N</v>
          </cell>
          <cell r="M23" t="str">
            <v>NHH</v>
          </cell>
          <cell r="N23" t="str">
            <v>NP</v>
          </cell>
          <cell r="O23" t="str">
            <v>Total</v>
          </cell>
          <cell r="P23" t="str">
            <v>Total</v>
          </cell>
          <cell r="Q23" t="str">
            <v>Total</v>
          </cell>
          <cell r="R23">
            <v>37.322800000000001</v>
          </cell>
          <cell r="S23">
            <v>113.7269</v>
          </cell>
          <cell r="T23">
            <v>2867.6529999999998</v>
          </cell>
          <cell r="U23">
            <v>2.9877239999999999E-2</v>
          </cell>
          <cell r="V23">
            <v>0.1108148</v>
          </cell>
          <cell r="W23">
            <v>0.26307320000000001</v>
          </cell>
          <cell r="X23">
            <v>31.546589999999998</v>
          </cell>
          <cell r="Y23">
            <v>3.1719229999999999E-4</v>
          </cell>
          <cell r="Z23">
            <v>1.0040250000000001E-2</v>
          </cell>
          <cell r="AA23">
            <v>0</v>
          </cell>
          <cell r="AB23">
            <v>2.695776E-3</v>
          </cell>
          <cell r="AD23">
            <v>0.31777450633051635</v>
          </cell>
          <cell r="AE23">
            <v>1.1786268866908356</v>
          </cell>
          <cell r="AF23">
            <v>2.7980481550099405</v>
          </cell>
          <cell r="AG23">
            <v>335.52972308222593</v>
          </cell>
          <cell r="AH23">
            <v>3.3736592317209031E-3</v>
          </cell>
          <cell r="AI23">
            <v>0.1067881600571193</v>
          </cell>
        </row>
        <row r="24">
          <cell r="I24" t="str">
            <v>Paving Equipment (&lt;=25)</v>
          </cell>
          <cell r="J24" t="str">
            <v>Construction and Mining Equipment</v>
          </cell>
          <cell r="K24" t="str">
            <v>U</v>
          </cell>
          <cell r="L24" t="str">
            <v>P</v>
          </cell>
          <cell r="M24" t="str">
            <v>NHH</v>
          </cell>
          <cell r="N24" t="str">
            <v>NP</v>
          </cell>
          <cell r="O24" t="str">
            <v>Total</v>
          </cell>
          <cell r="P24" t="str">
            <v>Total</v>
          </cell>
          <cell r="Q24" t="str">
            <v>Total</v>
          </cell>
          <cell r="R24">
            <v>0.15270130000000001</v>
          </cell>
          <cell r="S24">
            <v>0.3471206</v>
          </cell>
          <cell r="T24">
            <v>0.19945399999999999</v>
          </cell>
          <cell r="U24">
            <v>2.644354E-6</v>
          </cell>
          <cell r="V24">
            <v>9.0163319999999996E-6</v>
          </cell>
          <cell r="W24">
            <v>1.6730200000000001E-5</v>
          </cell>
          <cell r="X24">
            <v>2.1897359999999999E-3</v>
          </cell>
          <cell r="Y24">
            <v>2.7783600000000001E-8</v>
          </cell>
          <cell r="Z24">
            <v>6.5262610000000003E-7</v>
          </cell>
          <cell r="AA24">
            <v>0</v>
          </cell>
          <cell r="AB24">
            <v>2.3859579999999999E-7</v>
          </cell>
          <cell r="AD24">
            <v>0.27644086220178232</v>
          </cell>
          <cell r="AE24">
            <v>0.9425676713395863</v>
          </cell>
          <cell r="AF24">
            <v>1.7489757093067948</v>
          </cell>
          <cell r="AG24">
            <v>228.91508014217536</v>
          </cell>
          <cell r="AH24">
            <v>2.9044985425814547E-3</v>
          </cell>
          <cell r="AI24">
            <v>6.8225555950295086E-2</v>
          </cell>
        </row>
        <row r="25">
          <cell r="I25" t="str">
            <v>Paving Equipment (&gt;25 and &lt;=50)</v>
          </cell>
          <cell r="J25" t="str">
            <v>Construction and Mining Equipment</v>
          </cell>
          <cell r="K25" t="str">
            <v>U</v>
          </cell>
          <cell r="L25" t="str">
            <v>P</v>
          </cell>
          <cell r="M25" t="str">
            <v>NHH</v>
          </cell>
          <cell r="N25" t="str">
            <v>NP</v>
          </cell>
          <cell r="O25" t="str">
            <v>Total</v>
          </cell>
          <cell r="P25" t="str">
            <v>Total</v>
          </cell>
          <cell r="Q25" t="str">
            <v>Total</v>
          </cell>
          <cell r="R25">
            <v>0.12920880000000001</v>
          </cell>
          <cell r="S25">
            <v>0.29612450000000001</v>
          </cell>
          <cell r="T25">
            <v>0.33109529999999998</v>
          </cell>
          <cell r="U25">
            <v>1.628862E-5</v>
          </cell>
          <cell r="V25">
            <v>4.410512E-5</v>
          </cell>
          <cell r="W25">
            <v>3.6116499999999999E-5</v>
          </cell>
          <cell r="X25">
            <v>3.5394390000000001E-3</v>
          </cell>
          <cell r="Y25">
            <v>4.5756100000000002E-8</v>
          </cell>
          <cell r="Z25">
            <v>3.6758290000000002E-6</v>
          </cell>
          <cell r="AA25">
            <v>0</v>
          </cell>
          <cell r="AB25">
            <v>1.469696E-6</v>
          </cell>
          <cell r="AD25">
            <v>0.99802860377982905</v>
          </cell>
          <cell r="AE25">
            <v>2.7023880066661148</v>
          </cell>
          <cell r="AF25">
            <v>2.2129130686586214</v>
          </cell>
          <cell r="AG25">
            <v>216.86682870211683</v>
          </cell>
          <cell r="AH25">
            <v>2.8035460706560922E-3</v>
          </cell>
          <cell r="AI25">
            <v>0.22522365213280227</v>
          </cell>
        </row>
        <row r="26">
          <cell r="I26" t="str">
            <v>Paving Equipment (&gt;50 and &lt;=120)</v>
          </cell>
          <cell r="J26" t="str">
            <v>Construction and Mining Equipment</v>
          </cell>
          <cell r="K26" t="str">
            <v>U</v>
          </cell>
          <cell r="L26" t="str">
            <v>P</v>
          </cell>
          <cell r="M26" t="str">
            <v>NHH</v>
          </cell>
          <cell r="N26" t="str">
            <v>NP</v>
          </cell>
          <cell r="O26" t="str">
            <v>Total</v>
          </cell>
          <cell r="P26" t="str">
            <v>Total</v>
          </cell>
          <cell r="Q26" t="str">
            <v>Total</v>
          </cell>
          <cell r="R26">
            <v>1.8617809999999999</v>
          </cell>
          <cell r="S26">
            <v>4.2668840000000001</v>
          </cell>
          <cell r="T26">
            <v>10.66217</v>
          </cell>
          <cell r="U26">
            <v>2.205478E-4</v>
          </cell>
          <cell r="V26">
            <v>8.3719250000000001E-4</v>
          </cell>
          <cell r="W26">
            <v>1.3335129999999999E-3</v>
          </cell>
          <cell r="X26">
            <v>0.1161669</v>
          </cell>
          <cell r="Y26">
            <v>1.362697E-6</v>
          </cell>
          <cell r="Z26">
            <v>1.1561320000000001E-4</v>
          </cell>
          <cell r="AA26">
            <v>0</v>
          </cell>
          <cell r="AB26">
            <v>1.989967E-5</v>
          </cell>
          <cell r="AD26">
            <v>0.39076322862304197</v>
          </cell>
          <cell r="AE26">
            <v>1.4833249040751988</v>
          </cell>
          <cell r="AF26">
            <v>2.3626979969457809</v>
          </cell>
          <cell r="AG26">
            <v>205.82274184158743</v>
          </cell>
          <cell r="AH26">
            <v>2.4144057630814428E-3</v>
          </cell>
          <cell r="AI26">
            <v>0.20484170462567064</v>
          </cell>
        </row>
        <row r="27">
          <cell r="I27" t="str">
            <v>Paving Equipment (&gt;120 and &lt;=175)</v>
          </cell>
          <cell r="J27" t="str">
            <v>Construction and Mining Equipment</v>
          </cell>
          <cell r="K27" t="str">
            <v>U</v>
          </cell>
          <cell r="L27" t="str">
            <v>P</v>
          </cell>
          <cell r="M27" t="str">
            <v>NHH</v>
          </cell>
          <cell r="N27" t="str">
            <v>NP</v>
          </cell>
          <cell r="O27" t="str">
            <v>Total</v>
          </cell>
          <cell r="P27" t="str">
            <v>Total</v>
          </cell>
          <cell r="Q27" t="str">
            <v>Total</v>
          </cell>
          <cell r="R27">
            <v>0.87509579999999998</v>
          </cell>
          <cell r="S27">
            <v>2.0055700000000001</v>
          </cell>
          <cell r="T27">
            <v>9.2501580000000008</v>
          </cell>
          <cell r="U27">
            <v>1.3340260000000001E-4</v>
          </cell>
          <cell r="V27">
            <v>6.0626910000000003E-4</v>
          </cell>
          <cell r="W27">
            <v>1.0334540000000001E-3</v>
          </cell>
          <cell r="X27">
            <v>0.1012136</v>
          </cell>
          <cell r="Y27">
            <v>1.1388269999999999E-6</v>
          </cell>
          <cell r="Z27">
            <v>5.6998169999999997E-5</v>
          </cell>
          <cell r="AA27">
            <v>0</v>
          </cell>
          <cell r="AB27">
            <v>1.2036699999999999E-5</v>
          </cell>
          <cell r="AD27">
            <v>0.34481921767876461</v>
          </cell>
          <cell r="AE27">
            <v>1.5670851749876595</v>
          </cell>
          <cell r="AF27">
            <v>2.6712732719376535</v>
          </cell>
          <cell r="AG27">
            <v>261.61704772209401</v>
          </cell>
          <cell r="AH27">
            <v>2.9436415423046811E-3</v>
          </cell>
          <cell r="AI27">
            <v>0.14732894552670811</v>
          </cell>
        </row>
        <row r="28">
          <cell r="I28" t="str">
            <v>Paving Equipment (&gt;175 and &lt;=250)</v>
          </cell>
          <cell r="J28" t="str">
            <v>Construction and Mining Equipment</v>
          </cell>
          <cell r="K28" t="str">
            <v>U</v>
          </cell>
          <cell r="L28" t="str">
            <v>N</v>
          </cell>
          <cell r="M28" t="str">
            <v>NHH</v>
          </cell>
          <cell r="N28" t="str">
            <v>NP</v>
          </cell>
          <cell r="O28" t="str">
            <v>Total</v>
          </cell>
          <cell r="P28" t="str">
            <v>Total</v>
          </cell>
          <cell r="Q28" t="str">
            <v>Total</v>
          </cell>
          <cell r="R28">
            <v>0.24667130000000001</v>
          </cell>
          <cell r="S28">
            <v>0.56532839999999995</v>
          </cell>
          <cell r="T28">
            <v>3.1370900000000002</v>
          </cell>
          <cell r="U28">
            <v>3.4075159999999999E-5</v>
          </cell>
          <cell r="V28">
            <v>1.011524E-4</v>
          </cell>
          <cell r="W28">
            <v>3.212965E-4</v>
          </cell>
          <cell r="X28">
            <v>3.453635E-2</v>
          </cell>
          <cell r="Y28">
            <v>3.8859319999999998E-7</v>
          </cell>
          <cell r="Z28">
            <v>1.211333E-5</v>
          </cell>
          <cell r="AA28">
            <v>0</v>
          </cell>
          <cell r="AB28">
            <v>3.074546E-6</v>
          </cell>
          <cell r="AD28">
            <v>0.21872586023981816</v>
          </cell>
          <cell r="AE28">
            <v>0.64928956181928954</v>
          </cell>
          <cell r="AF28">
            <v>2.0623777952779312</v>
          </cell>
          <cell r="AG28">
            <v>221.68620377111785</v>
          </cell>
          <cell r="AH28">
            <v>2.4943501939049943E-3</v>
          </cell>
          <cell r="AI28">
            <v>7.7754543914652099E-2</v>
          </cell>
        </row>
        <row r="29">
          <cell r="I29" t="str">
            <v>Surfacing Equipment (&lt;=50)</v>
          </cell>
          <cell r="J29" t="str">
            <v>Construction and Mining Equipment</v>
          </cell>
          <cell r="K29" t="str">
            <v>U</v>
          </cell>
          <cell r="L29" t="str">
            <v>P</v>
          </cell>
          <cell r="M29" t="str">
            <v>NHH</v>
          </cell>
          <cell r="N29" t="str">
            <v>NP</v>
          </cell>
          <cell r="O29" t="str">
            <v>Total</v>
          </cell>
          <cell r="P29" t="str">
            <v>Total</v>
          </cell>
          <cell r="Q29" t="str">
            <v>Total</v>
          </cell>
          <cell r="R29">
            <v>0.1174626</v>
          </cell>
          <cell r="S29">
            <v>0.14569109999999999</v>
          </cell>
          <cell r="T29">
            <v>9.5088190000000003E-2</v>
          </cell>
          <cell r="U29">
            <v>3.2374870000000002E-6</v>
          </cell>
          <cell r="V29">
            <v>9.9735610000000005E-6</v>
          </cell>
          <cell r="W29">
            <v>9.5433420000000005E-6</v>
          </cell>
          <cell r="X29">
            <v>1.026756E-3</v>
          </cell>
          <cell r="Y29">
            <v>1.3273399999999999E-8</v>
          </cell>
          <cell r="Z29">
            <v>8.0335529999999996E-7</v>
          </cell>
          <cell r="AA29">
            <v>0</v>
          </cell>
          <cell r="AB29">
            <v>2.9211310000000001E-7</v>
          </cell>
          <cell r="AD29">
            <v>0.40318841801592564</v>
          </cell>
          <cell r="AE29">
            <v>1.2420819856806629</v>
          </cell>
          <cell r="AF29">
            <v>1.188503602814448</v>
          </cell>
          <cell r="AG29">
            <v>127.86958753142781</v>
          </cell>
          <cell r="AH29">
            <v>1.6530355635999731E-3</v>
          </cell>
          <cell r="AI29">
            <v>0.10004783108371068</v>
          </cell>
        </row>
        <row r="30">
          <cell r="I30" t="str">
            <v>Surfacing Equipment (&gt;50 and &lt;=120)</v>
          </cell>
          <cell r="J30" t="str">
            <v>Construction and Mining Equipment</v>
          </cell>
          <cell r="K30" t="str">
            <v>U</v>
          </cell>
          <cell r="L30" t="str">
            <v>P</v>
          </cell>
          <cell r="M30" t="str">
            <v>NHH</v>
          </cell>
          <cell r="N30" t="str">
            <v>NP</v>
          </cell>
          <cell r="O30" t="str">
            <v>Total</v>
          </cell>
          <cell r="P30" t="str">
            <v>Total</v>
          </cell>
          <cell r="Q30" t="str">
            <v>Total</v>
          </cell>
          <cell r="R30">
            <v>2.3492510000000001E-2</v>
          </cell>
          <cell r="S30">
            <v>2.9138230000000001E-2</v>
          </cell>
          <cell r="T30">
            <v>8.4943840000000007E-2</v>
          </cell>
          <cell r="U30">
            <v>1.3273599999999999E-6</v>
          </cell>
          <cell r="V30">
            <v>6.0927509999999996E-6</v>
          </cell>
          <cell r="W30">
            <v>9.0148989999999996E-6</v>
          </cell>
          <cell r="X30">
            <v>9.2818770000000004E-4</v>
          </cell>
          <cell r="Y30">
            <v>1.088812E-8</v>
          </cell>
          <cell r="Z30">
            <v>7.0065100000000004E-7</v>
          </cell>
          <cell r="AA30">
            <v>0</v>
          </cell>
          <cell r="AB30">
            <v>1.1976559999999999E-7</v>
          </cell>
          <cell r="AD30">
            <v>0.34438747995331215</v>
          </cell>
          <cell r="AE30">
            <v>1.5807822767546278</v>
          </cell>
          <cell r="AF30">
            <v>2.3389422226401533</v>
          </cell>
          <cell r="AG30">
            <v>240.8210454787405</v>
          </cell>
          <cell r="AH30">
            <v>2.8249549543675092E-3</v>
          </cell>
          <cell r="AI30">
            <v>0.18178597533206375</v>
          </cell>
        </row>
        <row r="31">
          <cell r="I31" t="str">
            <v>Surfacing Equipment (&gt;120 and &lt;=175)</v>
          </cell>
          <cell r="J31" t="str">
            <v>Construction and Mining Equipment</v>
          </cell>
          <cell r="K31" t="str">
            <v>U</v>
          </cell>
          <cell r="L31" t="str">
            <v>P</v>
          </cell>
          <cell r="M31" t="str">
            <v>NHH</v>
          </cell>
          <cell r="N31" t="str">
            <v>NP</v>
          </cell>
          <cell r="O31" t="str">
            <v>Total</v>
          </cell>
          <cell r="P31" t="str">
            <v>Total</v>
          </cell>
          <cell r="Q31" t="str">
            <v>Total</v>
          </cell>
          <cell r="R31">
            <v>1.761938E-2</v>
          </cell>
          <cell r="S31">
            <v>2.185366E-2</v>
          </cell>
          <cell r="T31">
            <v>8.5399279999999994E-2</v>
          </cell>
          <cell r="U31">
            <v>9.267921E-7</v>
          </cell>
          <cell r="V31">
            <v>5.1497269999999997E-6</v>
          </cell>
          <cell r="W31">
            <v>8.0277359999999995E-6</v>
          </cell>
          <cell r="X31">
            <v>9.3640179999999996E-4</v>
          </cell>
          <cell r="Y31">
            <v>1.0536119999999999E-8</v>
          </cell>
          <cell r="Z31">
            <v>3.9915280000000002E-7</v>
          </cell>
          <cell r="AA31">
            <v>0</v>
          </cell>
          <cell r="AB31">
            <v>8.3622970000000004E-8</v>
          </cell>
          <cell r="AD31">
            <v>0.21984831128515772</v>
          </cell>
          <cell r="AE31">
            <v>1.2215887301257546</v>
          </cell>
          <cell r="AF31">
            <v>1.904293533623201</v>
          </cell>
          <cell r="AG31">
            <v>222.12786925393729</v>
          </cell>
          <cell r="AH31">
            <v>2.4993180126349542E-3</v>
          </cell>
          <cell r="AI31">
            <v>9.4684740002361156E-2</v>
          </cell>
        </row>
        <row r="32">
          <cell r="I32" t="str">
            <v>Surfacing Equipment (&gt;175 and &lt;=250)</v>
          </cell>
          <cell r="J32" t="str">
            <v>Construction and Mining Equipment</v>
          </cell>
          <cell r="K32" t="str">
            <v>U</v>
          </cell>
          <cell r="L32" t="str">
            <v>N</v>
          </cell>
          <cell r="M32" t="str">
            <v>NHH</v>
          </cell>
          <cell r="N32" t="str">
            <v>NP</v>
          </cell>
          <cell r="O32" t="str">
            <v>Total</v>
          </cell>
          <cell r="P32" t="str">
            <v>Total</v>
          </cell>
          <cell r="Q32" t="str">
            <v>Total</v>
          </cell>
          <cell r="R32">
            <v>3.5238760000000001E-2</v>
          </cell>
          <cell r="S32">
            <v>4.3707330000000003E-2</v>
          </cell>
          <cell r="T32">
            <v>0.26695340000000001</v>
          </cell>
          <cell r="U32">
            <v>2.0892959999999999E-6</v>
          </cell>
          <cell r="V32">
            <v>7.0495970000000004E-6</v>
          </cell>
          <cell r="W32">
            <v>2.2444920000000001E-5</v>
          </cell>
          <cell r="X32">
            <v>2.9447369999999998E-3</v>
          </cell>
          <cell r="Y32">
            <v>3.3133339999999999E-8</v>
          </cell>
          <cell r="Z32">
            <v>7.4554519999999995E-7</v>
          </cell>
          <cell r="AA32">
            <v>0</v>
          </cell>
          <cell r="AB32">
            <v>1.885139E-7</v>
          </cell>
          <cell r="AD32">
            <v>0.17346374909654741</v>
          </cell>
          <cell r="AE32">
            <v>0.5852926178194825</v>
          </cell>
          <cell r="AF32">
            <v>1.8634889318565102</v>
          </cell>
          <cell r="AG32">
            <v>244.48671711587048</v>
          </cell>
          <cell r="AH32">
            <v>2.7508947398983187E-3</v>
          </cell>
          <cell r="AI32">
            <v>6.1898871922855959E-2</v>
          </cell>
        </row>
        <row r="33">
          <cell r="I33" t="str">
            <v>Surfacing Equipment (&gt;250 and &lt;=500)</v>
          </cell>
          <cell r="J33" t="str">
            <v>Construction and Mining Equipment</v>
          </cell>
          <cell r="K33" t="str">
            <v>U</v>
          </cell>
          <cell r="L33" t="str">
            <v>N</v>
          </cell>
          <cell r="M33" t="str">
            <v>NHH</v>
          </cell>
          <cell r="N33" t="str">
            <v>NP</v>
          </cell>
          <cell r="O33" t="str">
            <v>Total</v>
          </cell>
          <cell r="P33" t="str">
            <v>Total</v>
          </cell>
          <cell r="Q33" t="str">
            <v>Total</v>
          </cell>
          <cell r="R33">
            <v>0.29365639999999998</v>
          </cell>
          <cell r="S33">
            <v>0.36422779999999999</v>
          </cell>
          <cell r="T33">
            <v>3.6497289999999998</v>
          </cell>
          <cell r="U33">
            <v>2.607369E-5</v>
          </cell>
          <cell r="V33">
            <v>1.0997910000000001E-4</v>
          </cell>
          <cell r="W33">
            <v>2.7642049999999999E-4</v>
          </cell>
          <cell r="X33">
            <v>4.0248840000000001E-2</v>
          </cell>
          <cell r="Y33">
            <v>3.9505549999999997E-7</v>
          </cell>
          <cell r="Z33">
            <v>9.3758980000000007E-6</v>
          </cell>
          <cell r="AA33">
            <v>0</v>
          </cell>
          <cell r="AB33">
            <v>2.352587E-6</v>
          </cell>
          <cell r="AD33">
            <v>0.12988603048971001</v>
          </cell>
          <cell r="AE33">
            <v>0.54786064940677248</v>
          </cell>
          <cell r="AF33">
            <v>1.376988124464964</v>
          </cell>
          <cell r="AG33">
            <v>200.49950963655166</v>
          </cell>
          <cell r="AH33">
            <v>1.9679681210495194E-3</v>
          </cell>
          <cell r="AI33">
            <v>4.6706015661627145E-2</v>
          </cell>
        </row>
        <row r="34">
          <cell r="I34" t="str">
            <v>Surfacing Equipment (&gt;500 and &lt;=750)</v>
          </cell>
          <cell r="J34" t="str">
            <v>Construction and Mining Equipment</v>
          </cell>
          <cell r="K34" t="str">
            <v>U</v>
          </cell>
          <cell r="L34" t="str">
            <v>N</v>
          </cell>
          <cell r="M34" t="str">
            <v>NHH</v>
          </cell>
          <cell r="N34" t="str">
            <v>NP</v>
          </cell>
          <cell r="O34" t="str">
            <v>Total</v>
          </cell>
          <cell r="P34" t="str">
            <v>Total</v>
          </cell>
          <cell r="Q34" t="str">
            <v>Total</v>
          </cell>
          <cell r="R34">
            <v>7.1317469999999998</v>
          </cell>
          <cell r="S34">
            <v>8.8456460000000003</v>
          </cell>
          <cell r="T34">
            <v>139.0676</v>
          </cell>
          <cell r="U34">
            <v>1.010436E-3</v>
          </cell>
          <cell r="V34">
            <v>4.1904020000000002E-3</v>
          </cell>
          <cell r="W34">
            <v>1.0816320000000001E-2</v>
          </cell>
          <cell r="X34">
            <v>1.5335529999999999</v>
          </cell>
          <cell r="Y34">
            <v>1.5419460000000001E-5</v>
          </cell>
          <cell r="Z34">
            <v>3.624748E-4</v>
          </cell>
          <cell r="AA34">
            <v>0</v>
          </cell>
          <cell r="AB34">
            <v>9.117005E-5</v>
          </cell>
          <cell r="AD34">
            <v>0.13817231501238011</v>
          </cell>
          <cell r="AE34">
            <v>0.57301753418574519</v>
          </cell>
          <cell r="AF34">
            <v>1.4790802923833943</v>
          </cell>
          <cell r="AG34">
            <v>209.70607559922698</v>
          </cell>
          <cell r="AH34">
            <v>2.1085377841256595E-3</v>
          </cell>
          <cell r="AI34">
            <v>4.9566704125396828E-2</v>
          </cell>
        </row>
        <row r="35">
          <cell r="I35" t="str">
            <v>Signal Boards (&lt;=15)</v>
          </cell>
          <cell r="J35" t="str">
            <v>Construction and Mining Equipment</v>
          </cell>
          <cell r="K35" t="str">
            <v>U</v>
          </cell>
          <cell r="L35" t="str">
            <v>P</v>
          </cell>
          <cell r="M35" t="str">
            <v>NHH</v>
          </cell>
          <cell r="N35" t="str">
            <v>NP</v>
          </cell>
          <cell r="O35" t="str">
            <v>Total</v>
          </cell>
          <cell r="P35" t="str">
            <v>Total</v>
          </cell>
          <cell r="Q35" t="str">
            <v>Total</v>
          </cell>
          <cell r="R35">
            <v>16.53285</v>
          </cell>
          <cell r="S35">
            <v>34.001049999999999</v>
          </cell>
          <cell r="T35">
            <v>9.5730810000000002</v>
          </cell>
          <cell r="U35">
            <v>1.219865E-4</v>
          </cell>
          <cell r="V35">
            <v>6.3986890000000002E-4</v>
          </cell>
          <cell r="W35">
            <v>7.6392609999999998E-4</v>
          </cell>
          <cell r="X35">
            <v>0.1047947</v>
          </cell>
          <cell r="Y35">
            <v>1.6306980000000001E-6</v>
          </cell>
          <cell r="Z35">
            <v>2.985072E-5</v>
          </cell>
          <cell r="AA35">
            <v>0</v>
          </cell>
          <cell r="AB35">
            <v>1.1006650000000001E-5</v>
          </cell>
          <cell r="AD35">
            <v>0.21698575543990556</v>
          </cell>
          <cell r="AE35">
            <v>1.1381787054223327</v>
          </cell>
          <cell r="AF35">
            <v>1.35884775699574</v>
          </cell>
          <cell r="AG35">
            <v>186.40552147654265</v>
          </cell>
          <cell r="AH35">
            <v>2.9006343933496172E-3</v>
          </cell>
          <cell r="AI35">
            <v>5.3097523329426598E-2</v>
          </cell>
        </row>
        <row r="36">
          <cell r="I36" t="str">
            <v>Signal Boards (&gt;15 and &lt;=50)</v>
          </cell>
          <cell r="J36" t="str">
            <v>Construction and Mining Equipment</v>
          </cell>
          <cell r="K36" t="str">
            <v>U</v>
          </cell>
          <cell r="L36" t="str">
            <v>P</v>
          </cell>
          <cell r="M36" t="str">
            <v>NHH</v>
          </cell>
          <cell r="N36" t="str">
            <v>NP</v>
          </cell>
          <cell r="O36" t="str">
            <v>Total</v>
          </cell>
          <cell r="P36" t="str">
            <v>Total</v>
          </cell>
          <cell r="Q36" t="str">
            <v>Total</v>
          </cell>
          <cell r="R36">
            <v>8.2223790000000005E-2</v>
          </cell>
          <cell r="S36">
            <v>0.1206242</v>
          </cell>
          <cell r="T36">
            <v>0.20159569999999999</v>
          </cell>
          <cell r="U36">
            <v>6.2945249999999997E-6</v>
          </cell>
          <cell r="V36">
            <v>2.0135600000000001E-5</v>
          </cell>
          <cell r="W36">
            <v>1.9748309999999999E-5</v>
          </cell>
          <cell r="X36">
            <v>2.1807829999999999E-3</v>
          </cell>
          <cell r="Y36">
            <v>2.8192090000000001E-8</v>
          </cell>
          <cell r="Z36">
            <v>1.6314149999999999E-6</v>
          </cell>
          <cell r="AA36">
            <v>0</v>
          </cell>
          <cell r="AB36">
            <v>5.6794479999999998E-7</v>
          </cell>
          <cell r="AD36">
            <v>0.94680720452446532</v>
          </cell>
          <cell r="AE36">
            <v>3.0287481815423445</v>
          </cell>
          <cell r="AF36">
            <v>2.9704929577978549</v>
          </cell>
          <cell r="AG36">
            <v>328.02809678323251</v>
          </cell>
          <cell r="AH36">
            <v>4.240585893709555E-3</v>
          </cell>
          <cell r="AI36">
            <v>0.24539349284803547</v>
          </cell>
        </row>
        <row r="37">
          <cell r="I37" t="str">
            <v>Signal Boards (&gt;50 and &lt;=120)</v>
          </cell>
          <cell r="J37" t="str">
            <v>Construction and Mining Equipment</v>
          </cell>
          <cell r="K37" t="str">
            <v>U</v>
          </cell>
          <cell r="L37" t="str">
            <v>P</v>
          </cell>
          <cell r="M37" t="str">
            <v>NHH</v>
          </cell>
          <cell r="N37" t="str">
            <v>NP</v>
          </cell>
          <cell r="O37" t="str">
            <v>Total</v>
          </cell>
          <cell r="P37" t="str">
            <v>Total</v>
          </cell>
          <cell r="Q37" t="str">
            <v>Total</v>
          </cell>
          <cell r="R37">
            <v>1.344946</v>
          </cell>
          <cell r="S37">
            <v>1.973068</v>
          </cell>
          <cell r="T37">
            <v>7.2310879999999997</v>
          </cell>
          <cell r="U37">
            <v>1.066659E-4</v>
          </cell>
          <cell r="V37">
            <v>5.094702E-4</v>
          </cell>
          <cell r="W37">
            <v>7.2428789999999998E-4</v>
          </cell>
          <cell r="X37">
            <v>7.9055529999999999E-2</v>
          </cell>
          <cell r="Y37">
            <v>9.2736180000000003E-7</v>
          </cell>
          <cell r="Z37">
            <v>5.8119960000000003E-5</v>
          </cell>
          <cell r="AA37">
            <v>0</v>
          </cell>
          <cell r="AB37">
            <v>9.6242910000000007E-6</v>
          </cell>
          <cell r="AD37">
            <v>0.40870066515700426</v>
          </cell>
          <cell r="AE37">
            <v>1.9520841207702928</v>
          </cell>
          <cell r="AF37">
            <v>2.7751788199899847</v>
          </cell>
          <cell r="AG37">
            <v>302.90887430134188</v>
          </cell>
          <cell r="AH37">
            <v>3.5532760188701053E-3</v>
          </cell>
          <cell r="AI37">
            <v>0.22269222226502078</v>
          </cell>
        </row>
        <row r="38">
          <cell r="I38" t="str">
            <v>Signal Boards (&gt;120 and &lt;=175)</v>
          </cell>
          <cell r="J38" t="str">
            <v>Construction and Mining Equipment</v>
          </cell>
          <cell r="K38" t="str">
            <v>U</v>
          </cell>
          <cell r="L38" t="str">
            <v>P</v>
          </cell>
          <cell r="M38" t="str">
            <v>NHH</v>
          </cell>
          <cell r="N38" t="str">
            <v>NP</v>
          </cell>
          <cell r="O38" t="str">
            <v>Total</v>
          </cell>
          <cell r="P38" t="str">
            <v>Total</v>
          </cell>
          <cell r="Q38" t="str">
            <v>Total</v>
          </cell>
          <cell r="R38">
            <v>0.83398399999999995</v>
          </cell>
          <cell r="S38">
            <v>1.223474</v>
          </cell>
          <cell r="T38">
            <v>8.6104400000000005</v>
          </cell>
          <cell r="U38">
            <v>8.7318279999999999E-5</v>
          </cell>
          <cell r="V38">
            <v>5.0856920000000002E-4</v>
          </cell>
          <cell r="W38">
            <v>7.6596640000000001E-4</v>
          </cell>
          <cell r="X38">
            <v>9.4455720000000007E-2</v>
          </cell>
          <cell r="Y38">
            <v>1.0627889999999999E-6</v>
          </cell>
          <cell r="Z38">
            <v>3.8322960000000003E-5</v>
          </cell>
          <cell r="AA38">
            <v>0</v>
          </cell>
          <cell r="AB38">
            <v>7.8785879999999999E-6</v>
          </cell>
          <cell r="AD38">
            <v>0.36997759128514385</v>
          </cell>
          <cell r="AE38">
            <v>2.1548661702659806</v>
          </cell>
          <cell r="AF38">
            <v>3.2454876994525428</v>
          </cell>
          <cell r="AG38">
            <v>400.21974515191994</v>
          </cell>
          <cell r="AH38">
            <v>4.5031591811513774E-3</v>
          </cell>
          <cell r="AI38">
            <v>0.16237878748547172</v>
          </cell>
        </row>
        <row r="39">
          <cell r="I39" t="str">
            <v>Signal Boards (&gt;175 and &lt;=250)</v>
          </cell>
          <cell r="J39" t="str">
            <v>Construction and Mining Equipment</v>
          </cell>
          <cell r="K39" t="str">
            <v>U</v>
          </cell>
          <cell r="L39" t="str">
            <v>N</v>
          </cell>
          <cell r="M39" t="str">
            <v>NHH</v>
          </cell>
          <cell r="N39" t="str">
            <v>NP</v>
          </cell>
          <cell r="O39" t="str">
            <v>Total</v>
          </cell>
          <cell r="P39" t="str">
            <v>Total</v>
          </cell>
          <cell r="Q39" t="str">
            <v>Total</v>
          </cell>
          <cell r="R39">
            <v>0.17619380000000001</v>
          </cell>
          <cell r="S39">
            <v>0.2584804</v>
          </cell>
          <cell r="T39">
            <v>2.9853290000000001</v>
          </cell>
          <cell r="U39">
            <v>1.9709799999999999E-5</v>
          </cell>
          <cell r="V39">
            <v>6.7250209999999996E-5</v>
          </cell>
          <cell r="W39">
            <v>2.3455460000000001E-4</v>
          </cell>
          <cell r="X39">
            <v>3.2964350000000003E-2</v>
          </cell>
          <cell r="Y39">
            <v>3.709056E-7</v>
          </cell>
          <cell r="Z39">
            <v>6.8031210000000001E-6</v>
          </cell>
          <cell r="AA39">
            <v>0</v>
          </cell>
          <cell r="AB39">
            <v>1.778384E-6</v>
          </cell>
          <cell r="AD39">
            <v>0.27670539909408998</v>
          </cell>
          <cell r="AE39">
            <v>0.94412404982350695</v>
          </cell>
          <cell r="AF39">
            <v>3.2929062802440732</v>
          </cell>
          <cell r="AG39">
            <v>462.78570166248591</v>
          </cell>
          <cell r="AH39">
            <v>5.207134627151614E-3</v>
          </cell>
          <cell r="AI39">
            <v>9.5508848968045568E-2</v>
          </cell>
        </row>
        <row r="40">
          <cell r="I40" t="str">
            <v>Trenchers (&lt;=15)</v>
          </cell>
          <cell r="J40" t="str">
            <v>Construction and Mining Equipment</v>
          </cell>
          <cell r="K40" t="str">
            <v>U</v>
          </cell>
          <cell r="L40" t="str">
            <v>P</v>
          </cell>
          <cell r="M40" t="str">
            <v>NHH</v>
          </cell>
          <cell r="N40" t="str">
            <v>NP</v>
          </cell>
          <cell r="O40" t="str">
            <v>Total</v>
          </cell>
          <cell r="P40" t="str">
            <v>Total</v>
          </cell>
          <cell r="Q40" t="str">
            <v>Total</v>
          </cell>
          <cell r="R40">
            <v>0.4404845</v>
          </cell>
          <cell r="S40">
            <v>0.74645309999999998</v>
          </cell>
          <cell r="T40">
            <v>0.28833710000000001</v>
          </cell>
          <cell r="U40">
            <v>3.6741819999999998E-6</v>
          </cell>
          <cell r="V40">
            <v>1.9272580000000001E-5</v>
          </cell>
          <cell r="W40">
            <v>2.3009120000000001E-5</v>
          </cell>
          <cell r="X40">
            <v>3.1563709999999998E-3</v>
          </cell>
          <cell r="Y40">
            <v>4.9115909999999999E-8</v>
          </cell>
          <cell r="Z40">
            <v>8.9909070000000004E-7</v>
          </cell>
          <cell r="AA40">
            <v>0</v>
          </cell>
          <cell r="AB40">
            <v>3.3151549999999998E-7</v>
          </cell>
          <cell r="AD40">
            <v>0.29769389042660549</v>
          </cell>
          <cell r="AE40">
            <v>1.561525618153371</v>
          </cell>
          <cell r="AF40">
            <v>1.8642719517140462</v>
          </cell>
          <cell r="AG40">
            <v>255.73919926114584</v>
          </cell>
          <cell r="AH40">
            <v>3.9795269613054057E-3</v>
          </cell>
          <cell r="AI40">
            <v>7.2847182945586272E-2</v>
          </cell>
        </row>
        <row r="41">
          <cell r="I41" t="str">
            <v>Trenchers (&gt;15 and &lt;=25)</v>
          </cell>
          <cell r="J41" t="str">
            <v>Construction and Mining Equipment</v>
          </cell>
          <cell r="K41" t="str">
            <v>U</v>
          </cell>
          <cell r="L41" t="str">
            <v>P</v>
          </cell>
          <cell r="M41" t="str">
            <v>NHH</v>
          </cell>
          <cell r="N41" t="str">
            <v>NP</v>
          </cell>
          <cell r="O41" t="str">
            <v>Total</v>
          </cell>
          <cell r="P41" t="str">
            <v>Total</v>
          </cell>
          <cell r="Q41" t="str">
            <v>Total</v>
          </cell>
          <cell r="R41">
            <v>0.46397709999999998</v>
          </cell>
          <cell r="S41">
            <v>0.78626379999999996</v>
          </cell>
          <cell r="T41">
            <v>1.1776819999999999</v>
          </cell>
          <cell r="U41">
            <v>1.559783E-5</v>
          </cell>
          <cell r="V41">
            <v>5.3237489999999999E-5</v>
          </cell>
          <cell r="W41">
            <v>9.8565810000000005E-5</v>
          </cell>
          <cell r="X41">
            <v>1.292943E-2</v>
          </cell>
          <cell r="Y41">
            <v>1.6404999999999999E-7</v>
          </cell>
          <cell r="Z41">
            <v>3.7441860000000001E-6</v>
          </cell>
          <cell r="AA41">
            <v>0</v>
          </cell>
          <cell r="AB41">
            <v>1.407367E-6</v>
          </cell>
          <cell r="AD41">
            <v>0.71987805497340718</v>
          </cell>
          <cell r="AE41">
            <v>2.4570405468495435</v>
          </cell>
          <cell r="AF41">
            <v>4.5490535279380797</v>
          </cell>
          <cell r="AG41">
            <v>596.72485982439991</v>
          </cell>
          <cell r="AH41">
            <v>7.5713092730455098E-3</v>
          </cell>
          <cell r="AI41">
            <v>0.17280335374463385</v>
          </cell>
        </row>
        <row r="42">
          <cell r="I42" t="str">
            <v>Trenchers (&gt;25 and &lt;=50)</v>
          </cell>
          <cell r="J42" t="str">
            <v>Construction and Mining Equipment</v>
          </cell>
          <cell r="K42" t="str">
            <v>U</v>
          </cell>
          <cell r="L42" t="str">
            <v>P</v>
          </cell>
          <cell r="M42" t="str">
            <v>NHH</v>
          </cell>
          <cell r="N42" t="str">
            <v>NP</v>
          </cell>
          <cell r="O42" t="str">
            <v>Total</v>
          </cell>
          <cell r="P42" t="str">
            <v>Total</v>
          </cell>
          <cell r="Q42" t="str">
            <v>Total</v>
          </cell>
          <cell r="R42">
            <v>17.660499999999999</v>
          </cell>
          <cell r="S42">
            <v>30.532129999999999</v>
          </cell>
          <cell r="T42">
            <v>46.92765</v>
          </cell>
          <cell r="U42">
            <v>2.2664970000000001E-3</v>
          </cell>
          <cell r="V42">
            <v>6.1000660000000003E-3</v>
          </cell>
          <cell r="W42">
            <v>5.0857940000000003E-3</v>
          </cell>
          <cell r="X42">
            <v>0.50207449999999998</v>
          </cell>
          <cell r="Y42">
            <v>6.4905699999999998E-6</v>
          </cell>
          <cell r="Z42">
            <v>5.1039620000000005E-4</v>
          </cell>
          <cell r="AA42">
            <v>0</v>
          </cell>
          <cell r="AB42">
            <v>2.0450239999999999E-4</v>
          </cell>
          <cell r="AD42">
            <v>1.3468867572619405</v>
          </cell>
          <cell r="AE42">
            <v>3.6250205113105443</v>
          </cell>
          <cell r="AF42">
            <v>3.0222800157080427</v>
          </cell>
          <cell r="AG42">
            <v>298.36240471922537</v>
          </cell>
          <cell r="AH42">
            <v>3.8570811168431424E-3</v>
          </cell>
          <cell r="AI42">
            <v>0.30330765173605645</v>
          </cell>
        </row>
        <row r="43">
          <cell r="I43" t="str">
            <v>Trenchers (&gt;50 and &lt;=120)</v>
          </cell>
          <cell r="J43" t="str">
            <v>Construction and Mining Equipment</v>
          </cell>
          <cell r="K43" t="str">
            <v>U</v>
          </cell>
          <cell r="L43" t="str">
            <v>P</v>
          </cell>
          <cell r="M43" t="str">
            <v>NHH</v>
          </cell>
          <cell r="N43" t="str">
            <v>NP</v>
          </cell>
          <cell r="O43" t="str">
            <v>Total</v>
          </cell>
          <cell r="P43" t="str">
            <v>Total</v>
          </cell>
          <cell r="Q43" t="str">
            <v>Total</v>
          </cell>
          <cell r="R43">
            <v>23.93299</v>
          </cell>
          <cell r="S43">
            <v>41.376269999999998</v>
          </cell>
          <cell r="T43">
            <v>123.095</v>
          </cell>
          <cell r="U43">
            <v>2.5223099999999998E-3</v>
          </cell>
          <cell r="V43">
            <v>9.5994340000000004E-3</v>
          </cell>
          <cell r="W43">
            <v>1.551194E-2</v>
          </cell>
          <cell r="X43">
            <v>1.3413539999999999</v>
          </cell>
          <cell r="Y43">
            <v>1.5734769999999998E-5</v>
          </cell>
          <cell r="Z43">
            <v>1.3100539999999999E-3</v>
          </cell>
          <cell r="AA43">
            <v>0</v>
          </cell>
          <cell r="AB43">
            <v>2.2758389999999999E-4</v>
          </cell>
          <cell r="AD43">
            <v>0.46085989868105565</v>
          </cell>
          <cell r="AE43">
            <v>1.7539454629428901</v>
          </cell>
          <cell r="AF43">
            <v>2.8342396837607646</v>
          </cell>
          <cell r="AG43">
            <v>245.0833833015881</v>
          </cell>
          <cell r="AH43">
            <v>2.8749537162242999E-3</v>
          </cell>
          <cell r="AI43">
            <v>0.23936445310319174</v>
          </cell>
        </row>
        <row r="44">
          <cell r="I44" t="str">
            <v>Trenchers (&gt;120 and &lt;=175)</v>
          </cell>
          <cell r="J44" t="str">
            <v>Construction and Mining Equipment</v>
          </cell>
          <cell r="K44" t="str">
            <v>U</v>
          </cell>
          <cell r="L44" t="str">
            <v>P</v>
          </cell>
          <cell r="M44" t="str">
            <v>NHH</v>
          </cell>
          <cell r="N44" t="str">
            <v>NP</v>
          </cell>
          <cell r="O44" t="str">
            <v>Total</v>
          </cell>
          <cell r="P44" t="str">
            <v>Total</v>
          </cell>
          <cell r="Q44" t="str">
            <v>Total</v>
          </cell>
          <cell r="R44">
            <v>2.6194139999999999</v>
          </cell>
          <cell r="S44">
            <v>4.5285419999999998</v>
          </cell>
          <cell r="T44">
            <v>29.748139999999999</v>
          </cell>
          <cell r="U44">
            <v>4.2457829999999999E-4</v>
          </cell>
          <cell r="V44">
            <v>1.9409539999999999E-3</v>
          </cell>
          <cell r="W44">
            <v>3.3548559999999998E-3</v>
          </cell>
          <cell r="X44">
            <v>0.32553159999999998</v>
          </cell>
          <cell r="Y44">
            <v>3.6627870000000002E-6</v>
          </cell>
          <cell r="Z44">
            <v>1.8183810000000001E-4</v>
          </cell>
          <cell r="AA44">
            <v>0</v>
          </cell>
          <cell r="AB44">
            <v>3.8309029999999997E-5</v>
          </cell>
          <cell r="AD44">
            <v>0.48603146602151426</v>
          </cell>
          <cell r="AE44">
            <v>2.2218863236776869</v>
          </cell>
          <cell r="AF44">
            <v>3.8404355097070981</v>
          </cell>
          <cell r="AG44">
            <v>372.64881597653289</v>
          </cell>
          <cell r="AH44">
            <v>4.1929362271565553E-3</v>
          </cell>
          <cell r="AI44">
            <v>0.20815721934344433</v>
          </cell>
        </row>
        <row r="45">
          <cell r="I45" t="str">
            <v>Trenchers (&gt;175 and &lt;=250)</v>
          </cell>
          <cell r="J45" t="str">
            <v>Construction and Mining Equipment</v>
          </cell>
          <cell r="K45" t="str">
            <v>U</v>
          </cell>
          <cell r="L45" t="str">
            <v>N</v>
          </cell>
          <cell r="M45" t="str">
            <v>NHH</v>
          </cell>
          <cell r="N45" t="str">
            <v>NP</v>
          </cell>
          <cell r="O45" t="str">
            <v>Total</v>
          </cell>
          <cell r="P45" t="str">
            <v>Total</v>
          </cell>
          <cell r="Q45" t="str">
            <v>Total</v>
          </cell>
          <cell r="R45">
            <v>0.2349251</v>
          </cell>
          <cell r="S45">
            <v>0.40614739999999999</v>
          </cell>
          <cell r="T45">
            <v>4.1087990000000003</v>
          </cell>
          <cell r="U45">
            <v>4.5120500000000003E-5</v>
          </cell>
          <cell r="V45">
            <v>1.3709440000000001E-4</v>
          </cell>
          <cell r="W45">
            <v>4.2625120000000001E-4</v>
          </cell>
          <cell r="X45">
            <v>4.5224630000000002E-2</v>
          </cell>
          <cell r="Y45">
            <v>5.0885470000000001E-7</v>
          </cell>
          <cell r="Z45">
            <v>1.6468040000000002E-5</v>
          </cell>
          <cell r="AA45">
            <v>0</v>
          </cell>
          <cell r="AB45">
            <v>4.0711510000000002E-6</v>
          </cell>
          <cell r="AD45">
            <v>0.40313755646349092</v>
          </cell>
          <cell r="AE45">
            <v>1.2248955889413551</v>
          </cell>
          <cell r="AF45">
            <v>3.808421165714714</v>
          </cell>
          <cell r="AG45">
            <v>404.06792544775618</v>
          </cell>
          <cell r="AH45">
            <v>4.546457604702135E-3</v>
          </cell>
          <cell r="AI45">
            <v>0.14713678716643269</v>
          </cell>
        </row>
        <row r="46">
          <cell r="I46" t="str">
            <v>Trenchers (&gt;250 and &lt;=500)</v>
          </cell>
          <cell r="J46" t="str">
            <v>Construction and Mining Equipment</v>
          </cell>
          <cell r="K46" t="str">
            <v>U</v>
          </cell>
          <cell r="L46" t="str">
            <v>N</v>
          </cell>
          <cell r="M46" t="str">
            <v>NHH</v>
          </cell>
          <cell r="N46" t="str">
            <v>NP</v>
          </cell>
          <cell r="O46" t="str">
            <v>Total</v>
          </cell>
          <cell r="P46" t="str">
            <v>Total</v>
          </cell>
          <cell r="Q46" t="str">
            <v>Total</v>
          </cell>
          <cell r="R46">
            <v>0.2995295</v>
          </cell>
          <cell r="S46">
            <v>0.51783780000000001</v>
          </cell>
          <cell r="T46">
            <v>7.3233870000000003</v>
          </cell>
          <cell r="U46">
            <v>7.3221310000000004E-5</v>
          </cell>
          <cell r="V46">
            <v>3.115832E-4</v>
          </cell>
          <cell r="W46">
            <v>6.8498789999999995E-4</v>
          </cell>
          <cell r="X46">
            <v>8.0531320000000003E-2</v>
          </cell>
          <cell r="Y46">
            <v>7.904411E-7</v>
          </cell>
          <cell r="Z46">
            <v>2.6398469999999999E-5</v>
          </cell>
          <cell r="AA46">
            <v>0</v>
          </cell>
          <cell r="AB46">
            <v>6.6066420000000003E-6</v>
          </cell>
          <cell r="AD46">
            <v>0.2565528141514582</v>
          </cell>
          <cell r="AE46">
            <v>1.0917251658337803</v>
          </cell>
          <cell r="AF46">
            <v>2.4000604933822904</v>
          </cell>
          <cell r="AG46">
            <v>282.16562600876188</v>
          </cell>
          <cell r="AH46">
            <v>2.7695473985097268E-3</v>
          </cell>
          <cell r="AI46">
            <v>9.2494954922178324E-2</v>
          </cell>
        </row>
        <row r="47">
          <cell r="I47" t="str">
            <v>Trenchers (&gt;500 and &lt;=750)</v>
          </cell>
          <cell r="J47" t="str">
            <v>Construction and Mining Equipment</v>
          </cell>
          <cell r="K47" t="str">
            <v>U</v>
          </cell>
          <cell r="L47" t="str">
            <v>N</v>
          </cell>
          <cell r="M47" t="str">
            <v>NHH</v>
          </cell>
          <cell r="N47" t="str">
            <v>NP</v>
          </cell>
          <cell r="O47" t="str">
            <v>Total</v>
          </cell>
          <cell r="P47" t="str">
            <v>Total</v>
          </cell>
          <cell r="Q47" t="str">
            <v>Total</v>
          </cell>
          <cell r="R47">
            <v>1.4263490000000001</v>
          </cell>
          <cell r="S47">
            <v>2.4659260000000001</v>
          </cell>
          <cell r="T47">
            <v>65.745630000000006</v>
          </cell>
          <cell r="U47">
            <v>6.6215809999999996E-4</v>
          </cell>
          <cell r="V47">
            <v>2.7971580000000001E-3</v>
          </cell>
          <cell r="W47">
            <v>6.2843789999999997E-3</v>
          </cell>
          <cell r="X47">
            <v>0.72294899999999995</v>
          </cell>
          <cell r="Y47">
            <v>7.2690540000000004E-6</v>
          </cell>
          <cell r="Z47">
            <v>2.3967039999999999E-4</v>
          </cell>
          <cell r="AA47">
            <v>0</v>
          </cell>
          <cell r="AB47">
            <v>5.9745469999999997E-5</v>
          </cell>
          <cell r="AD47">
            <v>0.3248055447568175</v>
          </cell>
          <cell r="AE47">
            <v>1.3720777982794292</v>
          </cell>
          <cell r="AF47">
            <v>3.0826492110468844</v>
          </cell>
          <cell r="AG47">
            <v>354.6250416273644</v>
          </cell>
          <cell r="AH47">
            <v>3.56565757382825E-3</v>
          </cell>
          <cell r="AI47">
            <v>0.11756448321644689</v>
          </cell>
        </row>
        <row r="48">
          <cell r="I48" t="str">
            <v>Bore/Drill Rigs (&lt;=15)</v>
          </cell>
          <cell r="J48" t="str">
            <v>Construction and Mining Equipment</v>
          </cell>
          <cell r="K48" t="str">
            <v>U</v>
          </cell>
          <cell r="L48" t="str">
            <v>P</v>
          </cell>
          <cell r="M48" t="str">
            <v>NHH</v>
          </cell>
          <cell r="N48" t="str">
            <v>P</v>
          </cell>
          <cell r="O48" t="str">
            <v>Total</v>
          </cell>
          <cell r="P48" t="str">
            <v>Total</v>
          </cell>
          <cell r="Q48" t="str">
            <v>Total</v>
          </cell>
          <cell r="R48">
            <v>5.8731270000000002E-2</v>
          </cell>
          <cell r="S48">
            <v>0.13060910000000001</v>
          </cell>
          <cell r="T48">
            <v>6.1662590000000003E-2</v>
          </cell>
          <cell r="U48">
            <v>7.8574559999999998E-7</v>
          </cell>
          <cell r="V48">
            <v>4.1215549999999999E-6</v>
          </cell>
          <cell r="W48">
            <v>4.9206379999999997E-6</v>
          </cell>
          <cell r="X48">
            <v>6.7500860000000004E-4</v>
          </cell>
          <cell r="Y48">
            <v>1.0503729999999999E-8</v>
          </cell>
          <cell r="Z48">
            <v>1.917524E-7</v>
          </cell>
          <cell r="AA48">
            <v>0</v>
          </cell>
          <cell r="AB48">
            <v>7.0896559999999995E-8</v>
          </cell>
          <cell r="AD48">
            <v>0.36384826086390609</v>
          </cell>
          <cell r="AE48">
            <v>1.9085319966219811</v>
          </cell>
          <cell r="AF48">
            <v>2.2785562892631521</v>
          </cell>
          <cell r="AG48">
            <v>312.57025833575148</v>
          </cell>
          <cell r="AH48">
            <v>4.8638692893527317E-3</v>
          </cell>
          <cell r="AI48">
            <v>8.8793086791042905E-2</v>
          </cell>
        </row>
        <row r="49">
          <cell r="I49" t="str">
            <v>Bore/Drill Rigs (&gt;15 and &lt;=25)</v>
          </cell>
          <cell r="J49" t="str">
            <v>Construction and Mining Equipment</v>
          </cell>
          <cell r="K49" t="str">
            <v>U</v>
          </cell>
          <cell r="L49" t="str">
            <v>P</v>
          </cell>
          <cell r="M49" t="str">
            <v>NHH</v>
          </cell>
          <cell r="N49" t="str">
            <v>P</v>
          </cell>
          <cell r="O49" t="str">
            <v>Total</v>
          </cell>
          <cell r="P49" t="str">
            <v>Total</v>
          </cell>
          <cell r="Q49" t="str">
            <v>Total</v>
          </cell>
          <cell r="R49">
            <v>0.17619380000000001</v>
          </cell>
          <cell r="S49">
            <v>0.39182739999999999</v>
          </cell>
          <cell r="T49">
            <v>0.28506090000000001</v>
          </cell>
          <cell r="U49">
            <v>3.7793279999999999E-6</v>
          </cell>
          <cell r="V49">
            <v>1.28862E-5</v>
          </cell>
          <cell r="W49">
            <v>2.3910899999999998E-5</v>
          </cell>
          <cell r="X49">
            <v>3.1295849999999998E-3</v>
          </cell>
          <cell r="Y49">
            <v>3.9708500000000001E-8</v>
          </cell>
          <cell r="Z49">
            <v>9.3273749999999996E-7</v>
          </cell>
          <cell r="AA49">
            <v>0</v>
          </cell>
          <cell r="AB49">
            <v>3.410027E-7</v>
          </cell>
          <cell r="AD49">
            <v>0.35001190438443047</v>
          </cell>
          <cell r="AE49">
            <v>1.1934194127312179</v>
          </cell>
          <cell r="AF49">
            <v>2.2144412034482532</v>
          </cell>
          <cell r="AG49">
            <v>289.83777163108044</v>
          </cell>
          <cell r="AH49">
            <v>3.6774917935805413E-3</v>
          </cell>
          <cell r="AI49">
            <v>8.6382877767098465E-2</v>
          </cell>
        </row>
        <row r="50">
          <cell r="I50" t="str">
            <v>Bore/Drill Rigs (&gt;25 and &lt;=50)</v>
          </cell>
          <cell r="J50" t="str">
            <v>Construction and Mining Equipment</v>
          </cell>
          <cell r="K50" t="str">
            <v>U</v>
          </cell>
          <cell r="L50" t="str">
            <v>P</v>
          </cell>
          <cell r="M50" t="str">
            <v>NHH</v>
          </cell>
          <cell r="N50" t="str">
            <v>P</v>
          </cell>
          <cell r="O50" t="str">
            <v>Total</v>
          </cell>
          <cell r="P50" t="str">
            <v>Total</v>
          </cell>
          <cell r="Q50" t="str">
            <v>Total</v>
          </cell>
          <cell r="R50">
            <v>0.7693797</v>
          </cell>
          <cell r="S50">
            <v>1.7779849999999999</v>
          </cell>
          <cell r="T50">
            <v>2.519193</v>
          </cell>
          <cell r="U50">
            <v>2.2671119999999999E-5</v>
          </cell>
          <cell r="V50">
            <v>2.0009889999999999E-4</v>
          </cell>
          <cell r="W50">
            <v>2.1275959999999999E-4</v>
          </cell>
          <cell r="X50">
            <v>2.7566710000000001E-2</v>
          </cell>
          <cell r="Y50">
            <v>3.563688E-7</v>
          </cell>
          <cell r="Z50">
            <v>8.4765570000000002E-6</v>
          </cell>
          <cell r="AA50">
            <v>0</v>
          </cell>
          <cell r="AB50">
            <v>2.045579E-6</v>
          </cell>
          <cell r="AD50">
            <v>0.23135448346302134</v>
          </cell>
          <cell r="AE50">
            <v>2.0419713561138031</v>
          </cell>
          <cell r="AF50">
            <v>2.1711714004336371</v>
          </cell>
          <cell r="AG50">
            <v>281.31305170741035</v>
          </cell>
          <cell r="AH50">
            <v>3.6366760727452709E-3</v>
          </cell>
          <cell r="AI50">
            <v>8.6501657892501915E-2</v>
          </cell>
        </row>
        <row r="51">
          <cell r="I51" t="str">
            <v>Bore/Drill Rigs (&gt;50 and &lt;=120)</v>
          </cell>
          <cell r="J51" t="str">
            <v>Construction and Mining Equipment</v>
          </cell>
          <cell r="K51" t="str">
            <v>U</v>
          </cell>
          <cell r="L51" t="str">
            <v>P</v>
          </cell>
          <cell r="M51" t="str">
            <v>NHH</v>
          </cell>
          <cell r="N51" t="str">
            <v>P</v>
          </cell>
          <cell r="O51" t="str">
            <v>Total</v>
          </cell>
          <cell r="P51" t="str">
            <v>Total</v>
          </cell>
          <cell r="Q51" t="str">
            <v>Total</v>
          </cell>
          <cell r="R51">
            <v>2.3609969999999998</v>
          </cell>
          <cell r="S51">
            <v>5.4561060000000001</v>
          </cell>
          <cell r="T51">
            <v>19.1511</v>
          </cell>
          <cell r="U51">
            <v>1.113787E-4</v>
          </cell>
          <cell r="V51">
            <v>1.2767010000000001E-3</v>
          </cell>
          <cell r="W51">
            <v>1.158961E-3</v>
          </cell>
          <cell r="X51">
            <v>0.21020330000000001</v>
          </cell>
          <cell r="Y51">
            <v>2.4657930000000002E-6</v>
          </cell>
          <cell r="Z51">
            <v>5.5659979999999998E-5</v>
          </cell>
          <cell r="AA51">
            <v>0</v>
          </cell>
          <cell r="AB51">
            <v>1.0049520000000001E-5</v>
          </cell>
          <cell r="AD51">
            <v>0.15432672532388481</v>
          </cell>
          <cell r="AE51">
            <v>1.7690014746780949</v>
          </cell>
          <cell r="AF51">
            <v>1.6058605093082869</v>
          </cell>
          <cell r="AG51">
            <v>291.25844475895445</v>
          </cell>
          <cell r="AH51">
            <v>3.4166116054196896E-3</v>
          </cell>
          <cell r="AI51">
            <v>7.7122667484832583E-2</v>
          </cell>
        </row>
        <row r="52">
          <cell r="I52" t="str">
            <v>Bore/Drill Rigs (&gt;120 and &lt;=175)</v>
          </cell>
          <cell r="J52" t="str">
            <v>Construction and Mining Equipment</v>
          </cell>
          <cell r="K52" t="str">
            <v>U</v>
          </cell>
          <cell r="L52" t="str">
            <v>P</v>
          </cell>
          <cell r="M52" t="str">
            <v>NHH</v>
          </cell>
          <cell r="N52" t="str">
            <v>P</v>
          </cell>
          <cell r="O52" t="str">
            <v>Total</v>
          </cell>
          <cell r="P52" t="str">
            <v>Total</v>
          </cell>
          <cell r="Q52" t="str">
            <v>Total</v>
          </cell>
          <cell r="R52">
            <v>0.54620089999999999</v>
          </cell>
          <cell r="S52">
            <v>1.2622329999999999</v>
          </cell>
          <cell r="T52">
            <v>8.0935400000000008</v>
          </cell>
          <cell r="U52">
            <v>4.2345909999999998E-5</v>
          </cell>
          <cell r="V52">
            <v>4.7535660000000001E-4</v>
          </cell>
          <cell r="W52">
            <v>4.1159569999999997E-4</v>
          </cell>
          <cell r="X52">
            <v>8.895575E-2</v>
          </cell>
          <cell r="Y52">
            <v>1.0009049999999999E-6</v>
          </cell>
          <cell r="Z52">
            <v>1.5572890000000001E-5</v>
          </cell>
          <cell r="AA52">
            <v>0</v>
          </cell>
          <cell r="AB52">
            <v>3.8208029999999998E-6</v>
          </cell>
          <cell r="AD52">
            <v>0.17391495662052886</v>
          </cell>
          <cell r="AE52">
            <v>1.9522929715829009</v>
          </cell>
          <cell r="AF52">
            <v>1.6904264971681142</v>
          </cell>
          <cell r="AG52">
            <v>365.34190438690797</v>
          </cell>
          <cell r="AH52">
            <v>4.1107240263881552E-3</v>
          </cell>
          <cell r="AI52">
            <v>6.3957971119436755E-2</v>
          </cell>
        </row>
        <row r="53">
          <cell r="I53" t="str">
            <v>Bore/Drill Rigs (&gt;175 and &lt;=250)</v>
          </cell>
          <cell r="J53" t="str">
            <v>Construction and Mining Equipment</v>
          </cell>
          <cell r="K53" t="str">
            <v>U</v>
          </cell>
          <cell r="L53" t="str">
            <v>N</v>
          </cell>
          <cell r="M53" t="str">
            <v>NHH</v>
          </cell>
          <cell r="N53" t="str">
            <v>P</v>
          </cell>
          <cell r="O53" t="str">
            <v>Total</v>
          </cell>
          <cell r="P53" t="str">
            <v>Total</v>
          </cell>
          <cell r="Q53" t="str">
            <v>Total</v>
          </cell>
          <cell r="R53">
            <v>0.4698502</v>
          </cell>
          <cell r="S53">
            <v>1.0857920000000001</v>
          </cell>
          <cell r="T53">
            <v>9.2288029999999992</v>
          </cell>
          <cell r="U53">
            <v>3.9921479999999999E-5</v>
          </cell>
          <cell r="V53">
            <v>1.858102E-4</v>
          </cell>
          <cell r="W53">
            <v>3.3264520000000002E-4</v>
          </cell>
          <cell r="X53">
            <v>0.1020281</v>
          </cell>
          <cell r="Y53">
            <v>1.147991E-6</v>
          </cell>
          <cell r="Z53">
            <v>9.6884610000000005E-6</v>
          </cell>
          <cell r="AA53">
            <v>0</v>
          </cell>
          <cell r="AB53">
            <v>3.6020509999999999E-6</v>
          </cell>
          <cell r="AD53">
            <v>0.13342064283398661</v>
          </cell>
          <cell r="AE53">
            <v>0.62099191535763765</v>
          </cell>
          <cell r="AF53">
            <v>1.1117257280952522</v>
          </cell>
          <cell r="AG53">
            <v>340.98572220093718</v>
          </cell>
          <cell r="AH53">
            <v>3.836673820400224E-3</v>
          </cell>
          <cell r="AI53">
            <v>3.2379578479856182E-2</v>
          </cell>
        </row>
        <row r="54">
          <cell r="I54" t="str">
            <v>Bore/Drill Rigs (&gt;250 and &lt;=500)</v>
          </cell>
          <cell r="J54" t="str">
            <v>Construction and Mining Equipment</v>
          </cell>
          <cell r="K54" t="str">
            <v>U</v>
          </cell>
          <cell r="L54" t="str">
            <v>N</v>
          </cell>
          <cell r="M54" t="str">
            <v>NHH</v>
          </cell>
          <cell r="N54" t="str">
            <v>P</v>
          </cell>
          <cell r="O54" t="str">
            <v>Total</v>
          </cell>
          <cell r="P54" t="str">
            <v>Total</v>
          </cell>
          <cell r="Q54" t="str">
            <v>Total</v>
          </cell>
          <cell r="R54">
            <v>1.045417</v>
          </cell>
          <cell r="S54">
            <v>2.4158870000000001</v>
          </cell>
          <cell r="T54">
            <v>33.980589999999999</v>
          </cell>
          <cell r="U54">
            <v>1.4535160000000001E-4</v>
          </cell>
          <cell r="V54">
            <v>6.6518529999999999E-4</v>
          </cell>
          <cell r="W54">
            <v>1.147178E-3</v>
          </cell>
          <cell r="X54">
            <v>0.37570569999999998</v>
          </cell>
          <cell r="Y54">
            <v>3.687674E-6</v>
          </cell>
          <cell r="Z54">
            <v>3.529635E-5</v>
          </cell>
          <cell r="AA54">
            <v>0</v>
          </cell>
          <cell r="AB54">
            <v>1.311484E-5</v>
          </cell>
          <cell r="AD54">
            <v>0.10916319473551536</v>
          </cell>
          <cell r="AE54">
            <v>0.49957312089514122</v>
          </cell>
          <cell r="AF54">
            <v>0.86156337742617928</v>
          </cell>
          <cell r="AG54">
            <v>282.16568990188694</v>
          </cell>
          <cell r="AH54">
            <v>2.7695482883098423E-3</v>
          </cell>
          <cell r="AI54">
            <v>2.6508564945297523E-2</v>
          </cell>
        </row>
        <row r="55">
          <cell r="I55" t="str">
            <v>Bore/Drill Rigs (&gt;500 and &lt;=750)</v>
          </cell>
          <cell r="J55" t="str">
            <v>Construction and Mining Equipment</v>
          </cell>
          <cell r="K55" t="str">
            <v>U</v>
          </cell>
          <cell r="L55" t="str">
            <v>N</v>
          </cell>
          <cell r="M55" t="str">
            <v>NHH</v>
          </cell>
          <cell r="N55" t="str">
            <v>P</v>
          </cell>
          <cell r="O55" t="str">
            <v>Total</v>
          </cell>
          <cell r="P55" t="str">
            <v>Total</v>
          </cell>
          <cell r="Q55" t="str">
            <v>Total</v>
          </cell>
          <cell r="R55">
            <v>22.108409999999999</v>
          </cell>
          <cell r="S55">
            <v>51.091059999999999</v>
          </cell>
          <cell r="T55">
            <v>1419.877</v>
          </cell>
          <cell r="U55">
            <v>6.090809E-3</v>
          </cell>
          <cell r="V55">
            <v>2.7794610000000001E-2</v>
          </cell>
          <cell r="W55">
            <v>4.8399690000000002E-2</v>
          </cell>
          <cell r="X55">
            <v>15.69877</v>
          </cell>
          <cell r="Y55">
            <v>1.5784680000000001E-4</v>
          </cell>
          <cell r="Z55">
            <v>1.4811589999999999E-3</v>
          </cell>
          <cell r="AA55">
            <v>0</v>
          </cell>
          <cell r="AB55">
            <v>5.4956389999999996E-4</v>
          </cell>
          <cell r="AD55">
            <v>0.14420218657432438</v>
          </cell>
          <cell r="AE55">
            <v>0.65804781220041242</v>
          </cell>
          <cell r="AF55">
            <v>1.1458808062310708</v>
          </cell>
          <cell r="AG55">
            <v>371.67426536071093</v>
          </cell>
          <cell r="AH55">
            <v>3.7370821681914613E-3</v>
          </cell>
          <cell r="AI55">
            <v>3.5066994624891323E-2</v>
          </cell>
        </row>
        <row r="56">
          <cell r="I56" t="str">
            <v>Bore/Drill Rigs (&gt;750 and &lt;=1000)</v>
          </cell>
          <cell r="J56" t="str">
            <v>Construction and Mining Equipment</v>
          </cell>
          <cell r="K56" t="str">
            <v>U</v>
          </cell>
          <cell r="L56" t="str">
            <v>N</v>
          </cell>
          <cell r="M56" t="str">
            <v>NHH</v>
          </cell>
          <cell r="N56" t="str">
            <v>P</v>
          </cell>
          <cell r="O56" t="str">
            <v>Total</v>
          </cell>
          <cell r="P56" t="str">
            <v>Total</v>
          </cell>
          <cell r="Q56" t="str">
            <v>Total</v>
          </cell>
          <cell r="R56">
            <v>37.085079999999998</v>
          </cell>
          <cell r="S56">
            <v>85.615430000000003</v>
          </cell>
          <cell r="T56">
            <v>3591.404</v>
          </cell>
          <cell r="U56">
            <v>1.6622000000000001E-2</v>
          </cell>
          <cell r="V56">
            <v>7.0954900000000001E-2</v>
          </cell>
          <cell r="W56">
            <v>0.23114380000000001</v>
          </cell>
          <cell r="X56">
            <v>39.701990000000002</v>
          </cell>
          <cell r="Y56">
            <v>3.9919249999999999E-4</v>
          </cell>
          <cell r="Z56">
            <v>6.027045E-3</v>
          </cell>
          <cell r="AA56">
            <v>0</v>
          </cell>
          <cell r="AB56">
            <v>1.4997770000000001E-3</v>
          </cell>
          <cell r="AD56">
            <v>0.17613038210518828</v>
          </cell>
          <cell r="AE56">
            <v>0.75185378710356299</v>
          </cell>
          <cell r="AF56">
            <v>2.4492507409003266</v>
          </cell>
          <cell r="AG56">
            <v>420.69105216197602</v>
          </cell>
          <cell r="AH56">
            <v>4.2299318709256035E-3</v>
          </cell>
          <cell r="AI56">
            <v>6.3863899579783695E-2</v>
          </cell>
        </row>
        <row r="57">
          <cell r="I57" t="str">
            <v>Excavators (&lt;=25)</v>
          </cell>
          <cell r="J57" t="str">
            <v>Construction and Mining Equipment</v>
          </cell>
          <cell r="K57" t="str">
            <v>U</v>
          </cell>
          <cell r="L57" t="str">
            <v>P</v>
          </cell>
          <cell r="M57" t="str">
            <v>NHH</v>
          </cell>
          <cell r="N57" t="str">
            <v>NP</v>
          </cell>
          <cell r="O57" t="str">
            <v>Total</v>
          </cell>
          <cell r="P57" t="str">
            <v>Total</v>
          </cell>
          <cell r="Q57" t="str">
            <v>Total</v>
          </cell>
          <cell r="R57">
            <v>0.21730569999999999</v>
          </cell>
          <cell r="S57">
            <v>0.83184000000000002</v>
          </cell>
          <cell r="T57">
            <v>0.62226159999999997</v>
          </cell>
          <cell r="U57">
            <v>8.241554E-6</v>
          </cell>
          <cell r="V57">
            <v>2.8129530000000001E-5</v>
          </cell>
          <cell r="W57">
            <v>5.2080019999999997E-5</v>
          </cell>
          <cell r="X57">
            <v>6.8316289999999997E-3</v>
          </cell>
          <cell r="Y57">
            <v>8.6680440000000001E-8</v>
          </cell>
          <cell r="Z57">
            <v>1.9408339999999998E-6</v>
          </cell>
          <cell r="AA57">
            <v>0</v>
          </cell>
          <cell r="AB57">
            <v>7.4362220000000002E-7</v>
          </cell>
          <cell r="AD57">
            <v>0.35952768747836122</v>
          </cell>
          <cell r="AE57">
            <v>1.2271162538949796</v>
          </cell>
          <cell r="AF57">
            <v>2.2719270121177146</v>
          </cell>
          <cell r="AG57">
            <v>298.0214381996538</v>
          </cell>
          <cell r="AH57">
            <v>3.7813279076745528E-3</v>
          </cell>
          <cell r="AI57">
            <v>8.4666503404500854E-2</v>
          </cell>
        </row>
        <row r="58">
          <cell r="I58" t="str">
            <v>Excavators (&gt;25 and &lt;=50)</v>
          </cell>
          <cell r="J58" t="str">
            <v>Construction and Mining Equipment</v>
          </cell>
          <cell r="K58" t="str">
            <v>U</v>
          </cell>
          <cell r="L58" t="str">
            <v>P</v>
          </cell>
          <cell r="M58" t="str">
            <v>NHH</v>
          </cell>
          <cell r="N58" t="str">
            <v>NP</v>
          </cell>
          <cell r="O58" t="str">
            <v>Total</v>
          </cell>
          <cell r="P58" t="str">
            <v>Total</v>
          </cell>
          <cell r="Q58" t="str">
            <v>Total</v>
          </cell>
          <cell r="R58">
            <v>8.1812660000000008</v>
          </cell>
          <cell r="S58">
            <v>31.818989999999999</v>
          </cell>
          <cell r="T58">
            <v>36.870820000000002</v>
          </cell>
          <cell r="U58">
            <v>1.1695E-3</v>
          </cell>
          <cell r="V58">
            <v>4.3944889999999997E-3</v>
          </cell>
          <cell r="W58">
            <v>3.7464299999999998E-3</v>
          </cell>
          <cell r="X58">
            <v>0.39765919999999999</v>
          </cell>
          <cell r="Y58">
            <v>5.1407419999999996E-6</v>
          </cell>
          <cell r="Z58">
            <v>3.0272429999999998E-4</v>
          </cell>
          <cell r="AA58">
            <v>0</v>
          </cell>
          <cell r="AB58">
            <v>1.055222E-4</v>
          </cell>
          <cell r="AD58">
            <v>0.66687874127997149</v>
          </cell>
          <cell r="AE58">
            <v>2.5058497587761268</v>
          </cell>
          <cell r="AF58">
            <v>2.1363099809264847</v>
          </cell>
          <cell r="AG58">
            <v>226.75542262026545</v>
          </cell>
          <cell r="AH58">
            <v>2.9313822609705713E-3</v>
          </cell>
          <cell r="AI58">
            <v>0.17262112025554552</v>
          </cell>
        </row>
        <row r="59">
          <cell r="I59" t="str">
            <v>Excavators (&gt;50 and &lt;=120)</v>
          </cell>
          <cell r="J59" t="str">
            <v>Construction and Mining Equipment</v>
          </cell>
          <cell r="K59" t="str">
            <v>U</v>
          </cell>
          <cell r="L59" t="str">
            <v>P</v>
          </cell>
          <cell r="M59" t="str">
            <v>NHH</v>
          </cell>
          <cell r="N59" t="str">
            <v>NP</v>
          </cell>
          <cell r="O59" t="str">
            <v>Total</v>
          </cell>
          <cell r="P59" t="str">
            <v>Total</v>
          </cell>
          <cell r="Q59" t="str">
            <v>Total</v>
          </cell>
          <cell r="R59">
            <v>22.218039999999998</v>
          </cell>
          <cell r="S59">
            <v>86.411540000000002</v>
          </cell>
          <cell r="T59">
            <v>290.9597</v>
          </cell>
          <cell r="U59">
            <v>4.3466049999999999E-3</v>
          </cell>
          <cell r="V59">
            <v>2.2198840000000001E-2</v>
          </cell>
          <cell r="W59">
            <v>2.745417E-2</v>
          </cell>
          <cell r="X59">
            <v>3.1780849999999998</v>
          </cell>
          <cell r="Y59">
            <v>3.7280570000000001E-5</v>
          </cell>
          <cell r="Z59">
            <v>2.2619519999999998E-3</v>
          </cell>
          <cell r="AA59">
            <v>0</v>
          </cell>
          <cell r="AB59">
            <v>3.9218720000000002E-4</v>
          </cell>
          <cell r="AD59">
            <v>0.38027714585343575</v>
          </cell>
          <cell r="AE59">
            <v>1.9421390985509572</v>
          </cell>
          <cell r="AF59">
            <v>2.4019190631251335</v>
          </cell>
          <cell r="AG59">
            <v>278.0453004309378</v>
          </cell>
          <cell r="AH59">
            <v>3.2616142380982914E-3</v>
          </cell>
          <cell r="AI59">
            <v>0.19789436827534837</v>
          </cell>
        </row>
        <row r="60">
          <cell r="I60" t="str">
            <v>Excavators (&gt;120 and &lt;=175)</v>
          </cell>
          <cell r="J60" t="str">
            <v>Construction and Mining Equipment</v>
          </cell>
          <cell r="K60" t="str">
            <v>U</v>
          </cell>
          <cell r="L60" t="str">
            <v>P</v>
          </cell>
          <cell r="M60" t="str">
            <v>NHH</v>
          </cell>
          <cell r="N60" t="str">
            <v>NP</v>
          </cell>
          <cell r="O60" t="str">
            <v>Total</v>
          </cell>
          <cell r="P60" t="str">
            <v>Total</v>
          </cell>
          <cell r="Q60" t="str">
            <v>Total</v>
          </cell>
          <cell r="R60">
            <v>42.862079999999999</v>
          </cell>
          <cell r="S60">
            <v>166.70140000000001</v>
          </cell>
          <cell r="T60">
            <v>852.96939999999995</v>
          </cell>
          <cell r="U60">
            <v>9.5178780000000004E-3</v>
          </cell>
          <cell r="V60">
            <v>5.5481950000000002E-2</v>
          </cell>
          <cell r="W60">
            <v>6.9757360000000004E-2</v>
          </cell>
          <cell r="X60">
            <v>9.3453490000000006</v>
          </cell>
          <cell r="Y60">
            <v>1.051512E-4</v>
          </cell>
          <cell r="Z60">
            <v>3.8457919999999998E-3</v>
          </cell>
          <cell r="AA60">
            <v>0</v>
          </cell>
          <cell r="AB60">
            <v>8.5878310000000004E-4</v>
          </cell>
          <cell r="AD60">
            <v>0.29598239458096931</v>
          </cell>
          <cell r="AE60">
            <v>1.725351009649589</v>
          </cell>
          <cell r="AF60">
            <v>2.1692808473114207</v>
          </cell>
          <cell r="AG60">
            <v>290.61717067763078</v>
          </cell>
          <cell r="AH60">
            <v>3.2699414689978607E-3</v>
          </cell>
          <cell r="AI60">
            <v>0.11959459085526575</v>
          </cell>
        </row>
        <row r="61">
          <cell r="I61" t="str">
            <v>Excavators (&gt;175 and &lt;=250)</v>
          </cell>
          <cell r="J61" t="str">
            <v>Construction and Mining Equipment</v>
          </cell>
          <cell r="K61" t="str">
            <v>U</v>
          </cell>
          <cell r="L61" t="str">
            <v>N</v>
          </cell>
          <cell r="M61" t="str">
            <v>NHH</v>
          </cell>
          <cell r="N61" t="str">
            <v>NP</v>
          </cell>
          <cell r="O61" t="str">
            <v>Total</v>
          </cell>
          <cell r="P61" t="str">
            <v>Total</v>
          </cell>
          <cell r="Q61" t="str">
            <v>Total</v>
          </cell>
          <cell r="R61">
            <v>17.431439999999998</v>
          </cell>
          <cell r="S61">
            <v>67.795249999999996</v>
          </cell>
          <cell r="T61">
            <v>487.10759999999999</v>
          </cell>
          <cell r="U61">
            <v>4.0044900000000003E-3</v>
          </cell>
          <cell r="V61">
            <v>1.177857E-2</v>
          </cell>
          <cell r="W61">
            <v>3.4443670000000003E-2</v>
          </cell>
          <cell r="X61">
            <v>5.3741390000000004</v>
          </cell>
          <cell r="Y61">
            <v>6.0468279999999997E-5</v>
          </cell>
          <cell r="Z61">
            <v>1.1333459999999999E-3</v>
          </cell>
          <cell r="AA61">
            <v>0</v>
          </cell>
          <cell r="AB61">
            <v>3.613186E-4</v>
          </cell>
          <cell r="AD61">
            <v>0.21434382662502172</v>
          </cell>
          <cell r="AE61">
            <v>0.63045825210468287</v>
          </cell>
          <cell r="AF61">
            <v>1.8436275357934373</v>
          </cell>
          <cell r="AG61">
            <v>287.65548623539269</v>
          </cell>
          <cell r="AH61">
            <v>3.2366175279831553E-3</v>
          </cell>
          <cell r="AI61">
            <v>6.0663335038959224E-2</v>
          </cell>
        </row>
        <row r="62">
          <cell r="I62" t="str">
            <v>Excavators (&gt;250 and &lt;=500)</v>
          </cell>
          <cell r="J62" t="str">
            <v>Construction and Mining Equipment</v>
          </cell>
          <cell r="K62" t="str">
            <v>U</v>
          </cell>
          <cell r="L62" t="str">
            <v>N</v>
          </cell>
          <cell r="M62" t="str">
            <v>NHH</v>
          </cell>
          <cell r="N62" t="str">
            <v>NP</v>
          </cell>
          <cell r="O62" t="str">
            <v>Total</v>
          </cell>
          <cell r="P62" t="str">
            <v>Total</v>
          </cell>
          <cell r="Q62" t="str">
            <v>Total</v>
          </cell>
          <cell r="R62">
            <v>12.57436</v>
          </cell>
          <cell r="S62">
            <v>48.904850000000003</v>
          </cell>
          <cell r="T62">
            <v>517.48900000000003</v>
          </cell>
          <cell r="U62">
            <v>4.0525470000000001E-3</v>
          </cell>
          <cell r="V62">
            <v>1.245162E-2</v>
          </cell>
          <cell r="W62">
            <v>3.2211049999999998E-2</v>
          </cell>
          <cell r="X62">
            <v>5.7102659999999998</v>
          </cell>
          <cell r="Y62">
            <v>5.6048129999999998E-5</v>
          </cell>
          <cell r="Z62">
            <v>1.133663E-3</v>
          </cell>
          <cell r="AA62">
            <v>0</v>
          </cell>
          <cell r="AB62">
            <v>3.6565490000000001E-4</v>
          </cell>
          <cell r="AD62">
            <v>0.15035198506487599</v>
          </cell>
          <cell r="AE62">
            <v>0.46196275682268728</v>
          </cell>
          <cell r="AF62">
            <v>1.195049757232667</v>
          </cell>
          <cell r="AG62">
            <v>211.85437907283224</v>
          </cell>
          <cell r="AH62">
            <v>2.0794200794399735E-3</v>
          </cell>
          <cell r="AI62">
            <v>4.2059594236563448E-2</v>
          </cell>
        </row>
        <row r="63">
          <cell r="I63" t="str">
            <v>Excavators (&gt;500 and &lt;=750)</v>
          </cell>
          <cell r="J63" t="str">
            <v>Construction and Mining Equipment</v>
          </cell>
          <cell r="K63" t="str">
            <v>U</v>
          </cell>
          <cell r="L63" t="str">
            <v>N</v>
          </cell>
          <cell r="M63" t="str">
            <v>NHH</v>
          </cell>
          <cell r="N63" t="str">
            <v>NP</v>
          </cell>
          <cell r="O63" t="str">
            <v>Total</v>
          </cell>
          <cell r="P63" t="str">
            <v>Total</v>
          </cell>
          <cell r="Q63" t="str">
            <v>Total</v>
          </cell>
          <cell r="R63">
            <v>11.173069999999999</v>
          </cell>
          <cell r="S63">
            <v>43.45487</v>
          </cell>
          <cell r="T63">
            <v>762.16139999999996</v>
          </cell>
          <cell r="U63">
            <v>6.0059279999999998E-3</v>
          </cell>
          <cell r="V63">
            <v>1.8338500000000001E-2</v>
          </cell>
          <cell r="W63">
            <v>4.9036990000000003E-2</v>
          </cell>
          <cell r="X63">
            <v>8.4099690000000002</v>
          </cell>
          <cell r="Y63">
            <v>8.4559889999999996E-5</v>
          </cell>
          <cell r="Z63">
            <v>1.7013849999999999E-3</v>
          </cell>
          <cell r="AA63">
            <v>0</v>
          </cell>
          <cell r="AB63">
            <v>5.419054E-4</v>
          </cell>
          <cell r="AD63">
            <v>0.16717966268913012</v>
          </cell>
          <cell r="AE63">
            <v>0.51046636660056754</v>
          </cell>
          <cell r="AF63">
            <v>1.3649826384016339</v>
          </cell>
          <cell r="AG63">
            <v>234.09800794249298</v>
          </cell>
          <cell r="AH63">
            <v>2.3537901032496472E-3</v>
          </cell>
          <cell r="AI63">
            <v>4.7359370675829897E-2</v>
          </cell>
        </row>
        <row r="64">
          <cell r="I64" t="str">
            <v>Concrete/Industrial Saws (&lt;=25)</v>
          </cell>
          <cell r="J64" t="str">
            <v>Construction and Mining Equipment</v>
          </cell>
          <cell r="K64" t="str">
            <v>U</v>
          </cell>
          <cell r="L64" t="str">
            <v>P</v>
          </cell>
          <cell r="M64" t="str">
            <v>NHH</v>
          </cell>
          <cell r="N64" t="str">
            <v>NP</v>
          </cell>
          <cell r="O64" t="str">
            <v>Total</v>
          </cell>
          <cell r="P64" t="str">
            <v>Total</v>
          </cell>
          <cell r="Q64" t="str">
            <v>Total</v>
          </cell>
          <cell r="R64">
            <v>2.3492510000000001E-2</v>
          </cell>
          <cell r="S64">
            <v>3.8135929999999998E-2</v>
          </cell>
          <cell r="T64">
            <v>2.859304E-2</v>
          </cell>
          <cell r="U64">
            <v>3.7870090000000001E-7</v>
          </cell>
          <cell r="V64">
            <v>1.292557E-6</v>
          </cell>
          <cell r="W64">
            <v>2.3930869999999999E-6</v>
          </cell>
          <cell r="X64">
            <v>3.1391459999999998E-4</v>
          </cell>
          <cell r="Y64">
            <v>3.9829820000000001E-9</v>
          </cell>
          <cell r="Z64">
            <v>9.0905400000000001E-8</v>
          </cell>
          <cell r="AA64">
            <v>0</v>
          </cell>
          <cell r="AB64">
            <v>3.4169579999999999E-8</v>
          </cell>
          <cell r="AD64">
            <v>0.36035041650223298</v>
          </cell>
          <cell r="AE64">
            <v>1.229924336865523</v>
          </cell>
          <cell r="AF64">
            <v>2.2771266114658801</v>
          </cell>
          <cell r="AG64">
            <v>298.7034275760418</v>
          </cell>
          <cell r="AH64">
            <v>3.7899810183205183E-3</v>
          </cell>
          <cell r="AI64">
            <v>8.650045128570355E-2</v>
          </cell>
        </row>
        <row r="65">
          <cell r="I65" t="str">
            <v>Concrete/Industrial Saws (&gt;25 and &lt;=50)</v>
          </cell>
          <cell r="J65" t="str">
            <v>Construction and Mining Equipment</v>
          </cell>
          <cell r="K65" t="str">
            <v>U</v>
          </cell>
          <cell r="L65" t="str">
            <v>P</v>
          </cell>
          <cell r="M65" t="str">
            <v>NHH</v>
          </cell>
          <cell r="N65" t="str">
            <v>NP</v>
          </cell>
          <cell r="O65" t="str">
            <v>Total</v>
          </cell>
          <cell r="P65" t="str">
            <v>Total</v>
          </cell>
          <cell r="Q65" t="str">
            <v>Total</v>
          </cell>
          <cell r="R65">
            <v>0.20555950000000001</v>
          </cell>
          <cell r="S65">
            <v>0.32692549999999998</v>
          </cell>
          <cell r="T65">
            <v>0.45618389999999998</v>
          </cell>
          <cell r="U65">
            <v>1.425616E-5</v>
          </cell>
          <cell r="V65">
            <v>4.6283660000000003E-5</v>
          </cell>
          <cell r="W65">
            <v>4.4965929999999998E-5</v>
          </cell>
          <cell r="X65">
            <v>4.9336379999999997E-3</v>
          </cell>
          <cell r="Y65">
            <v>6.3779639999999997E-8</v>
          </cell>
          <cell r="Z65">
            <v>3.7097299999999998E-6</v>
          </cell>
          <cell r="AA65">
            <v>0</v>
          </cell>
          <cell r="AB65">
            <v>1.286311E-6</v>
          </cell>
          <cell r="AD65">
            <v>0.79120095263293932</v>
          </cell>
          <cell r="AE65">
            <v>2.5686914206447646</v>
          </cell>
          <cell r="AF65">
            <v>2.4955588778483175</v>
          </cell>
          <cell r="AG65">
            <v>273.81139700635163</v>
          </cell>
          <cell r="AH65">
            <v>3.5396987636632815E-3</v>
          </cell>
          <cell r="AI65">
            <v>0.20588587038943124</v>
          </cell>
        </row>
        <row r="66">
          <cell r="I66" t="str">
            <v>Concrete/Industrial Saws (&gt;50 and &lt;=120)</v>
          </cell>
          <cell r="J66" t="str">
            <v>Construction and Mining Equipment</v>
          </cell>
          <cell r="K66" t="str">
            <v>U</v>
          </cell>
          <cell r="L66" t="str">
            <v>P</v>
          </cell>
          <cell r="M66" t="str">
            <v>NHH</v>
          </cell>
          <cell r="N66" t="str">
            <v>NP</v>
          </cell>
          <cell r="O66" t="str">
            <v>Total</v>
          </cell>
          <cell r="P66" t="str">
            <v>Total</v>
          </cell>
          <cell r="Q66" t="str">
            <v>Total</v>
          </cell>
          <cell r="R66">
            <v>0.35826079999999999</v>
          </cell>
          <cell r="S66">
            <v>0.56978450000000003</v>
          </cell>
          <cell r="T66">
            <v>1.9304650000000001</v>
          </cell>
          <cell r="U66">
            <v>2.811242E-5</v>
          </cell>
          <cell r="V66">
            <v>1.3668210000000001E-4</v>
          </cell>
          <cell r="W66">
            <v>1.9245389999999999E-4</v>
          </cell>
          <cell r="X66">
            <v>2.1105720000000001E-2</v>
          </cell>
          <cell r="Y66">
            <v>2.4758089999999998E-7</v>
          </cell>
          <cell r="Z66">
            <v>1.545698E-5</v>
          </cell>
          <cell r="AA66">
            <v>0</v>
          </cell>
          <cell r="AB66">
            <v>2.5365390000000002E-6</v>
          </cell>
          <cell r="AD66">
            <v>0.37300048562219573</v>
          </cell>
          <cell r="AE66">
            <v>1.8135219122317301</v>
          </cell>
          <cell r="AF66">
            <v>2.5535118698385091</v>
          </cell>
          <cell r="AG66">
            <v>280.03436948530543</v>
          </cell>
          <cell r="AH66">
            <v>3.2849465087239119E-3</v>
          </cell>
          <cell r="AI66">
            <v>0.20508590317918438</v>
          </cell>
        </row>
        <row r="67">
          <cell r="I67" t="str">
            <v>Concrete/Industrial Saws (&gt;120 and &lt;=175)</v>
          </cell>
          <cell r="J67" t="str">
            <v>Construction and Mining Equipment</v>
          </cell>
          <cell r="K67" t="str">
            <v>U</v>
          </cell>
          <cell r="L67" t="str">
            <v>P</v>
          </cell>
          <cell r="M67" t="str">
            <v>NHH</v>
          </cell>
          <cell r="N67" t="str">
            <v>NP</v>
          </cell>
          <cell r="O67" t="str">
            <v>Total</v>
          </cell>
          <cell r="P67" t="str">
            <v>Total</v>
          </cell>
          <cell r="Q67" t="str">
            <v>Total</v>
          </cell>
          <cell r="R67">
            <v>1.174626E-2</v>
          </cell>
          <cell r="S67">
            <v>1.868146E-2</v>
          </cell>
          <cell r="T67">
            <v>0.1362911</v>
          </cell>
          <cell r="U67">
            <v>1.3740009999999999E-6</v>
          </cell>
          <cell r="V67">
            <v>8.1088290000000004E-6</v>
          </cell>
          <cell r="W67">
            <v>1.199174E-5</v>
          </cell>
          <cell r="X67">
            <v>1.495042E-3</v>
          </cell>
          <cell r="Y67">
            <v>1.6821789999999999E-8</v>
          </cell>
          <cell r="Z67">
            <v>6.0752499999999996E-7</v>
          </cell>
          <cell r="AA67">
            <v>0</v>
          </cell>
          <cell r="AB67">
            <v>1.239739E-7</v>
          </cell>
          <cell r="AD67">
            <v>0.38127754383222723</v>
          </cell>
          <cell r="AE67">
            <v>2.2501544063472561</v>
          </cell>
          <cell r="AF67">
            <v>3.3276403535912076</v>
          </cell>
          <cell r="AG67">
            <v>414.86574004387239</v>
          </cell>
          <cell r="AH67">
            <v>4.6679520422921979E-3</v>
          </cell>
          <cell r="AI67">
            <v>0.16858476799993147</v>
          </cell>
        </row>
        <row r="68">
          <cell r="I68" t="str">
            <v>Cement and Mortar Mixers (&lt;=15)</v>
          </cell>
          <cell r="J68" t="str">
            <v>Construction and Mining Equipment</v>
          </cell>
          <cell r="K68" t="str">
            <v>U</v>
          </cell>
          <cell r="L68" t="str">
            <v>P</v>
          </cell>
          <cell r="M68" t="str">
            <v>NHH</v>
          </cell>
          <cell r="N68" t="str">
            <v>NP</v>
          </cell>
          <cell r="O68" t="str">
            <v>Total</v>
          </cell>
          <cell r="P68" t="str">
            <v>Total</v>
          </cell>
          <cell r="Q68" t="str">
            <v>Total</v>
          </cell>
          <cell r="R68">
            <v>3.0011679999999998</v>
          </cell>
          <cell r="S68">
            <v>2.4688509999999999</v>
          </cell>
          <cell r="T68">
            <v>0.71208919999999998</v>
          </cell>
          <cell r="U68">
            <v>9.1377760000000002E-6</v>
          </cell>
          <cell r="V68">
            <v>4.7594749999999997E-5</v>
          </cell>
          <cell r="W68">
            <v>5.7487659999999999E-5</v>
          </cell>
          <cell r="X68">
            <v>7.7948399999999999E-3</v>
          </cell>
          <cell r="Y68">
            <v>1.2129460000000001E-7</v>
          </cell>
          <cell r="Z68">
            <v>2.4264319999999998E-6</v>
          </cell>
          <cell r="AA68">
            <v>0</v>
          </cell>
          <cell r="AB68">
            <v>8.2448679999999998E-7</v>
          </cell>
          <cell r="AD68">
            <v>0.22385016045115727</v>
          </cell>
          <cell r="AE68">
            <v>1.1659393296719809</v>
          </cell>
          <cell r="AF68">
            <v>1.4082881781039034</v>
          </cell>
          <cell r="AG68">
            <v>190.95195424916287</v>
          </cell>
          <cell r="AH68">
            <v>2.9713811842026921E-3</v>
          </cell>
          <cell r="AI68">
            <v>5.9440852185895385E-2</v>
          </cell>
        </row>
        <row r="69">
          <cell r="I69" t="str">
            <v>Cement and Mortar Mixers (&gt;15 and &lt;=25)</v>
          </cell>
          <cell r="J69" t="str">
            <v>Construction and Mining Equipment</v>
          </cell>
          <cell r="K69" t="str">
            <v>U</v>
          </cell>
          <cell r="L69" t="str">
            <v>P</v>
          </cell>
          <cell r="M69" t="str">
            <v>NHH</v>
          </cell>
          <cell r="N69" t="str">
            <v>NP</v>
          </cell>
          <cell r="O69" t="str">
            <v>Total</v>
          </cell>
          <cell r="P69" t="str">
            <v>Total</v>
          </cell>
          <cell r="Q69" t="str">
            <v>Total</v>
          </cell>
          <cell r="R69">
            <v>0.27016380000000001</v>
          </cell>
          <cell r="S69">
            <v>0.2222449</v>
          </cell>
          <cell r="T69">
            <v>0.17784359999999999</v>
          </cell>
          <cell r="U69">
            <v>2.869929E-6</v>
          </cell>
          <cell r="V69">
            <v>8.8079609999999993E-6</v>
          </cell>
          <cell r="W69">
            <v>1.6457670000000001E-5</v>
          </cell>
          <cell r="X69">
            <v>1.9491339999999999E-3</v>
          </cell>
          <cell r="Y69">
            <v>2.4730810000000001E-8</v>
          </cell>
          <cell r="Z69">
            <v>8.6917529999999995E-7</v>
          </cell>
          <cell r="AA69">
            <v>0</v>
          </cell>
          <cell r="AB69">
            <v>2.58949E-7</v>
          </cell>
          <cell r="AD69">
            <v>0.46860010534324981</v>
          </cell>
          <cell r="AE69">
            <v>1.4381580354284844</v>
          </cell>
          <cell r="AF69">
            <v>2.6871974518200425</v>
          </cell>
          <cell r="AG69">
            <v>318.25330791392747</v>
          </cell>
          <cell r="AH69">
            <v>4.0380302687710729E-3</v>
          </cell>
          <cell r="AI69">
            <v>0.14191836701944566</v>
          </cell>
        </row>
        <row r="70">
          <cell r="I70" t="str">
            <v>Cranes (&gt;25 and &lt;=50)</v>
          </cell>
          <cell r="J70" t="str">
            <v>Construction and Mining Equipment</v>
          </cell>
          <cell r="K70" t="str">
            <v>U</v>
          </cell>
          <cell r="L70" t="str">
            <v>P</v>
          </cell>
          <cell r="M70" t="str">
            <v>NHH</v>
          </cell>
          <cell r="N70" t="str">
            <v>P</v>
          </cell>
          <cell r="O70" t="str">
            <v>Total</v>
          </cell>
          <cell r="P70" t="str">
            <v>Total</v>
          </cell>
          <cell r="Q70" t="str">
            <v>Total</v>
          </cell>
          <cell r="R70">
            <v>0.19968630000000001</v>
          </cell>
          <cell r="S70">
            <v>0.70062290000000005</v>
          </cell>
          <cell r="T70">
            <v>0.75708600000000004</v>
          </cell>
          <cell r="U70">
            <v>3.2863549999999998E-5</v>
          </cell>
          <cell r="V70">
            <v>9.8540339999999999E-5</v>
          </cell>
          <cell r="W70">
            <v>8.1034569999999996E-5</v>
          </cell>
          <cell r="X70">
            <v>8.1152719999999998E-3</v>
          </cell>
          <cell r="Y70">
            <v>1.049102E-7</v>
          </cell>
          <cell r="Z70">
            <v>7.7706059999999995E-6</v>
          </cell>
          <cell r="AA70">
            <v>0</v>
          </cell>
          <cell r="AB70">
            <v>2.9652250000000001E-6</v>
          </cell>
          <cell r="AD70">
            <v>0.85106588893968482</v>
          </cell>
          <cell r="AE70">
            <v>2.5518947909924155</v>
          </cell>
          <cell r="AF70">
            <v>2.0985486458978149</v>
          </cell>
          <cell r="AG70">
            <v>210.16083711794178</v>
          </cell>
          <cell r="AH70">
            <v>2.7168547713755857E-3</v>
          </cell>
          <cell r="AI70">
            <v>0.2012350370848569</v>
          </cell>
        </row>
        <row r="71">
          <cell r="I71" t="str">
            <v>Cranes (&gt;50 and &lt;=120)</v>
          </cell>
          <cell r="J71" t="str">
            <v>Construction and Mining Equipment</v>
          </cell>
          <cell r="K71" t="str">
            <v>U</v>
          </cell>
          <cell r="L71" t="str">
            <v>P</v>
          </cell>
          <cell r="M71" t="str">
            <v>NHH</v>
          </cell>
          <cell r="N71" t="str">
            <v>P</v>
          </cell>
          <cell r="O71" t="str">
            <v>Total</v>
          </cell>
          <cell r="P71" t="str">
            <v>Total</v>
          </cell>
          <cell r="Q71" t="str">
            <v>Total</v>
          </cell>
          <cell r="R71">
            <v>2.1906759999999998</v>
          </cell>
          <cell r="S71">
            <v>7.6862440000000003</v>
          </cell>
          <cell r="T71">
            <v>17.65925</v>
          </cell>
          <cell r="U71">
            <v>3.3234399999999999E-4</v>
          </cell>
          <cell r="V71">
            <v>1.3789239999999999E-3</v>
          </cell>
          <cell r="W71">
            <v>1.9990059999999998E-3</v>
          </cell>
          <cell r="X71">
            <v>0.19255169999999999</v>
          </cell>
          <cell r="Y71">
            <v>2.2587300000000001E-6</v>
          </cell>
          <cell r="Z71">
            <v>1.7559570000000001E-4</v>
          </cell>
          <cell r="AA71">
            <v>0</v>
          </cell>
          <cell r="AB71">
            <v>2.998686E-5</v>
          </cell>
          <cell r="AD71">
            <v>0.32688536039188965</v>
          </cell>
          <cell r="AE71">
            <v>1.3562756321553155</v>
          </cell>
          <cell r="AF71">
            <v>1.9661729916458544</v>
          </cell>
          <cell r="AG71">
            <v>189.38910240164114</v>
          </cell>
          <cell r="AH71">
            <v>2.2216311113724728E-3</v>
          </cell>
          <cell r="AI71">
            <v>0.1727115990593065</v>
          </cell>
        </row>
        <row r="72">
          <cell r="I72" t="str">
            <v>Cranes (&gt;120 and &lt;=175)</v>
          </cell>
          <cell r="J72" t="str">
            <v>Construction and Mining Equipment</v>
          </cell>
          <cell r="K72" t="str">
            <v>U</v>
          </cell>
          <cell r="L72" t="str">
            <v>P</v>
          </cell>
          <cell r="M72" t="str">
            <v>NHH</v>
          </cell>
          <cell r="N72" t="str">
            <v>P</v>
          </cell>
          <cell r="O72" t="str">
            <v>Total</v>
          </cell>
          <cell r="P72" t="str">
            <v>Total</v>
          </cell>
          <cell r="Q72" t="str">
            <v>Total</v>
          </cell>
          <cell r="R72">
            <v>2.1906759999999998</v>
          </cell>
          <cell r="S72">
            <v>7.6862440000000003</v>
          </cell>
          <cell r="T72">
            <v>28.18317</v>
          </cell>
          <cell r="U72">
            <v>3.7782380000000001E-4</v>
          </cell>
          <cell r="V72">
            <v>1.8461230000000001E-3</v>
          </cell>
          <cell r="W72">
            <v>2.8193910000000001E-3</v>
          </cell>
          <cell r="X72">
            <v>0.30849690000000002</v>
          </cell>
          <cell r="Y72">
            <v>3.4711180000000002E-6</v>
          </cell>
          <cell r="Z72">
            <v>1.592791E-4</v>
          </cell>
          <cell r="AA72">
            <v>0</v>
          </cell>
          <cell r="AB72">
            <v>3.4090429999999997E-5</v>
          </cell>
          <cell r="AD72">
            <v>0.25482388787033039</v>
          </cell>
          <cell r="AE72">
            <v>1.2451207159179438</v>
          </cell>
          <cell r="AF72">
            <v>1.9015429309816343</v>
          </cell>
          <cell r="AG72">
            <v>208.06624530785132</v>
          </cell>
          <cell r="AH72">
            <v>2.3411012858816347E-3</v>
          </cell>
          <cell r="AI72">
            <v>0.10742605288096503</v>
          </cell>
        </row>
        <row r="73">
          <cell r="I73" t="str">
            <v>Cranes (&gt;175 and &lt;=250)</v>
          </cell>
          <cell r="J73" t="str">
            <v>Construction and Mining Equipment</v>
          </cell>
          <cell r="K73" t="str">
            <v>U</v>
          </cell>
          <cell r="L73" t="str">
            <v>N</v>
          </cell>
          <cell r="M73" t="str">
            <v>NHH</v>
          </cell>
          <cell r="N73" t="str">
            <v>P</v>
          </cell>
          <cell r="O73" t="str">
            <v>Total</v>
          </cell>
          <cell r="P73" t="str">
            <v>Total</v>
          </cell>
          <cell r="Q73" t="str">
            <v>Total</v>
          </cell>
          <cell r="R73">
            <v>4.2462720000000003</v>
          </cell>
          <cell r="S73">
            <v>14.898540000000001</v>
          </cell>
          <cell r="T73">
            <v>75.738979999999998</v>
          </cell>
          <cell r="U73">
            <v>7.2977169999999996E-4</v>
          </cell>
          <cell r="V73">
            <v>2.092296E-3</v>
          </cell>
          <cell r="W73">
            <v>6.7989369999999997E-3</v>
          </cell>
          <cell r="X73">
            <v>0.83475140000000003</v>
          </cell>
          <cell r="Y73">
            <v>9.3923860000000001E-6</v>
          </cell>
          <cell r="Z73">
            <v>2.3600490000000001E-4</v>
          </cell>
          <cell r="AA73">
            <v>0</v>
          </cell>
          <cell r="AB73">
            <v>6.58461E-5</v>
          </cell>
          <cell r="AD73">
            <v>0.17774866161113775</v>
          </cell>
          <cell r="AE73">
            <v>0.50961528611528373</v>
          </cell>
          <cell r="AF73">
            <v>1.6560000231969039</v>
          </cell>
          <cell r="AG73">
            <v>203.31830369418748</v>
          </cell>
          <cell r="AH73">
            <v>2.2876798878816314E-3</v>
          </cell>
          <cell r="AI73">
            <v>5.7483121240067818E-2</v>
          </cell>
        </row>
        <row r="74">
          <cell r="I74" t="str">
            <v>Cranes (&gt;250 and &lt;=500)</v>
          </cell>
          <cell r="J74" t="str">
            <v>Construction and Mining Equipment</v>
          </cell>
          <cell r="K74" t="str">
            <v>U</v>
          </cell>
          <cell r="L74" t="str">
            <v>N</v>
          </cell>
          <cell r="M74" t="str">
            <v>NHH</v>
          </cell>
          <cell r="N74" t="str">
            <v>P</v>
          </cell>
          <cell r="O74" t="str">
            <v>Total</v>
          </cell>
          <cell r="P74" t="str">
            <v>Total</v>
          </cell>
          <cell r="Q74" t="str">
            <v>Total</v>
          </cell>
          <cell r="R74">
            <v>1.556379</v>
          </cell>
          <cell r="S74">
            <v>5.4607359999999998</v>
          </cell>
          <cell r="T74">
            <v>44.58211</v>
          </cell>
          <cell r="U74">
            <v>4.00474E-4</v>
          </cell>
          <cell r="V74">
            <v>1.3453180000000001E-3</v>
          </cell>
          <cell r="W74">
            <v>3.5486889999999998E-3</v>
          </cell>
          <cell r="X74">
            <v>0.49130119999999999</v>
          </cell>
          <cell r="Y74">
            <v>4.822284E-6</v>
          </cell>
          <cell r="Z74">
            <v>1.2814599999999999E-4</v>
          </cell>
          <cell r="AA74">
            <v>0</v>
          </cell>
          <cell r="AB74">
            <v>3.6134119999999998E-5</v>
          </cell>
          <cell r="AD74">
            <v>0.13306265411841922</v>
          </cell>
          <cell r="AE74">
            <v>0.44699926515400124</v>
          </cell>
          <cell r="AF74">
            <v>1.1790977116637757</v>
          </cell>
          <cell r="AG74">
            <v>163.24116333036432</v>
          </cell>
          <cell r="AH74">
            <v>1.60226608457175E-3</v>
          </cell>
          <cell r="AI74">
            <v>4.2578162064600814E-2</v>
          </cell>
        </row>
        <row r="75">
          <cell r="I75" t="str">
            <v>Cranes (&gt;500 and &lt;=750)</v>
          </cell>
          <cell r="J75" t="str">
            <v>Construction and Mining Equipment</v>
          </cell>
          <cell r="K75" t="str">
            <v>U</v>
          </cell>
          <cell r="L75" t="str">
            <v>N</v>
          </cell>
          <cell r="M75" t="str">
            <v>NHH</v>
          </cell>
          <cell r="N75" t="str">
            <v>P</v>
          </cell>
          <cell r="O75" t="str">
            <v>Total</v>
          </cell>
          <cell r="P75" t="str">
            <v>Total</v>
          </cell>
          <cell r="Q75" t="str">
            <v>Total</v>
          </cell>
          <cell r="R75">
            <v>46.356360000000002</v>
          </cell>
          <cell r="S75">
            <v>162.64670000000001</v>
          </cell>
          <cell r="T75">
            <v>2234.3629999999998</v>
          </cell>
          <cell r="U75">
            <v>2.0197079999999999E-2</v>
          </cell>
          <cell r="V75">
            <v>6.7423090000000005E-2</v>
          </cell>
          <cell r="W75">
            <v>0.18317410000000001</v>
          </cell>
          <cell r="X75">
            <v>24.622479999999999</v>
          </cell>
          <cell r="Y75">
            <v>2.4757220000000001E-4</v>
          </cell>
          <cell r="Z75">
            <v>6.5311340000000001E-3</v>
          </cell>
          <cell r="AA75">
            <v>0</v>
          </cell>
          <cell r="AB75">
            <v>1.8223499999999999E-3</v>
          </cell>
          <cell r="AD75">
            <v>0.1502052483573291</v>
          </cell>
          <cell r="AE75">
            <v>0.50142406617533586</v>
          </cell>
          <cell r="AF75">
            <v>1.3622618310731176</v>
          </cell>
          <cell r="AG75">
            <v>183.11685271204394</v>
          </cell>
          <cell r="AH75">
            <v>1.8411891118602466E-3</v>
          </cell>
          <cell r="AI75">
            <v>4.8571902697072865E-2</v>
          </cell>
        </row>
        <row r="76">
          <cell r="I76" t="str">
            <v>Cranes (&gt;750 and &lt;=9999)</v>
          </cell>
          <cell r="J76" t="str">
            <v>Construction and Mining Equipment</v>
          </cell>
          <cell r="K76" t="str">
            <v>U</v>
          </cell>
          <cell r="L76" t="str">
            <v>N</v>
          </cell>
          <cell r="M76" t="str">
            <v>NHH</v>
          </cell>
          <cell r="N76" t="str">
            <v>P</v>
          </cell>
          <cell r="O76" t="str">
            <v>Total</v>
          </cell>
          <cell r="P76" t="str">
            <v>Total</v>
          </cell>
          <cell r="Q76" t="str">
            <v>Total</v>
          </cell>
          <cell r="R76">
            <v>58.24259</v>
          </cell>
          <cell r="S76">
            <v>204.14660000000001</v>
          </cell>
          <cell r="T76">
            <v>8993</v>
          </cell>
          <cell r="U76">
            <v>9.3001009999999995E-2</v>
          </cell>
          <cell r="V76">
            <v>0.3153357</v>
          </cell>
          <cell r="W76">
            <v>1.0011669999999999</v>
          </cell>
          <cell r="X76">
            <v>98.983969999999999</v>
          </cell>
          <cell r="Y76">
            <v>9.9525679999999997E-4</v>
          </cell>
          <cell r="Z76">
            <v>3.0610789999999999E-2</v>
          </cell>
          <cell r="AA76">
            <v>0</v>
          </cell>
          <cell r="AB76">
            <v>8.3913289999999995E-3</v>
          </cell>
          <cell r="AD76">
            <v>4.1332529744515331E-2</v>
          </cell>
          <cell r="AE76">
            <v>0.14014495326187926</v>
          </cell>
          <cell r="AF76">
            <v>0.44494962803874044</v>
          </cell>
          <cell r="AG76">
            <v>43.991542503196612</v>
          </cell>
          <cell r="AH76">
            <v>4.4232295207795216E-4</v>
          </cell>
          <cell r="AI76">
            <v>1.3604383309150217E-2</v>
          </cell>
        </row>
        <row r="77">
          <cell r="I77" t="str">
            <v>Graders (&lt;=50)</v>
          </cell>
          <cell r="J77" t="str">
            <v>Construction and Mining Equipment</v>
          </cell>
          <cell r="K77" t="str">
            <v>U</v>
          </cell>
          <cell r="L77" t="str">
            <v>P</v>
          </cell>
          <cell r="M77" t="str">
            <v>NHH</v>
          </cell>
          <cell r="N77" t="str">
            <v>NP</v>
          </cell>
          <cell r="O77" t="str">
            <v>Total</v>
          </cell>
          <cell r="P77" t="str">
            <v>Total</v>
          </cell>
          <cell r="Q77" t="str">
            <v>Total</v>
          </cell>
          <cell r="R77">
            <v>8.2223779999999996E-2</v>
          </cell>
          <cell r="S77">
            <v>0.21412100000000001</v>
          </cell>
          <cell r="T77">
            <v>0.27406629999999998</v>
          </cell>
          <cell r="U77">
            <v>1.0644470000000001E-5</v>
          </cell>
          <cell r="V77">
            <v>3.4004919999999998E-5</v>
          </cell>
          <cell r="W77">
            <v>2.857796E-5</v>
          </cell>
          <cell r="X77">
            <v>2.9455969999999999E-3</v>
          </cell>
          <cell r="Y77">
            <v>3.8079219999999997E-8</v>
          </cell>
          <cell r="Z77">
            <v>2.5767939999999999E-6</v>
          </cell>
          <cell r="AA77">
            <v>0</v>
          </cell>
          <cell r="AB77">
            <v>9.6043379999999995E-7</v>
          </cell>
          <cell r="AD77">
            <v>0.90198188725066675</v>
          </cell>
          <cell r="AE77">
            <v>2.8814794834696267</v>
          </cell>
          <cell r="AF77">
            <v>2.4216144434221771</v>
          </cell>
          <cell r="AG77">
            <v>249.60144949818095</v>
          </cell>
          <cell r="AH77">
            <v>3.2267239910144263E-3</v>
          </cell>
          <cell r="AI77">
            <v>0.21835014004231251</v>
          </cell>
        </row>
        <row r="78">
          <cell r="I78" t="str">
            <v>Graders (&gt;50 and &lt;=120)</v>
          </cell>
          <cell r="J78" t="str">
            <v>Construction and Mining Equipment</v>
          </cell>
          <cell r="K78" t="str">
            <v>U</v>
          </cell>
          <cell r="L78" t="str">
            <v>P</v>
          </cell>
          <cell r="M78" t="str">
            <v>NHH</v>
          </cell>
          <cell r="N78" t="str">
            <v>NP</v>
          </cell>
          <cell r="O78" t="str">
            <v>Total</v>
          </cell>
          <cell r="P78" t="str">
            <v>Total</v>
          </cell>
          <cell r="Q78" t="str">
            <v>Total</v>
          </cell>
          <cell r="R78">
            <v>5.4855010000000002</v>
          </cell>
          <cell r="S78">
            <v>14.284929999999999</v>
          </cell>
          <cell r="T78">
            <v>49.020769999999999</v>
          </cell>
          <cell r="U78">
            <v>8.4028770000000002E-4</v>
          </cell>
          <cell r="V78">
            <v>3.7642399999999999E-3</v>
          </cell>
          <cell r="W78">
            <v>5.2105939999999998E-3</v>
          </cell>
          <cell r="X78">
            <v>0.53495309999999996</v>
          </cell>
          <cell r="Y78">
            <v>6.2752739999999996E-6</v>
          </cell>
          <cell r="Z78">
            <v>4.4282300000000001E-4</v>
          </cell>
          <cell r="AA78">
            <v>0</v>
          </cell>
          <cell r="AB78">
            <v>7.5817769999999996E-5</v>
          </cell>
          <cell r="AD78">
            <v>0.44470466512611545</v>
          </cell>
          <cell r="AE78">
            <v>1.9921451767702048</v>
          </cell>
          <cell r="AF78">
            <v>2.7575977369157569</v>
          </cell>
          <cell r="AG78">
            <v>283.11272340851514</v>
          </cell>
          <cell r="AH78">
            <v>3.3210573268472438E-3</v>
          </cell>
          <cell r="AI78">
            <v>0.23435479767839257</v>
          </cell>
        </row>
        <row r="79">
          <cell r="I79" t="str">
            <v>Graders (&gt;120 and &lt;=175)</v>
          </cell>
          <cell r="J79" t="str">
            <v>Construction and Mining Equipment</v>
          </cell>
          <cell r="K79" t="str">
            <v>U</v>
          </cell>
          <cell r="L79" t="str">
            <v>P</v>
          </cell>
          <cell r="M79" t="str">
            <v>NHH</v>
          </cell>
          <cell r="N79" t="str">
            <v>NP</v>
          </cell>
          <cell r="O79" t="str">
            <v>Total</v>
          </cell>
          <cell r="P79" t="str">
            <v>Total</v>
          </cell>
          <cell r="Q79" t="str">
            <v>Total</v>
          </cell>
          <cell r="R79">
            <v>18.741150000000001</v>
          </cell>
          <cell r="S79">
            <v>48.804279999999999</v>
          </cell>
          <cell r="T79">
            <v>275.87189999999998</v>
          </cell>
          <cell r="U79">
            <v>3.4093499999999998E-3</v>
          </cell>
          <cell r="V79">
            <v>1.7881859999999999E-2</v>
          </cell>
          <cell r="W79">
            <v>2.5791990000000001E-2</v>
          </cell>
          <cell r="X79">
            <v>3.0212349999999999</v>
          </cell>
          <cell r="Y79">
            <v>3.399409E-5</v>
          </cell>
          <cell r="Z79">
            <v>1.422197E-3</v>
          </cell>
          <cell r="AA79">
            <v>0</v>
          </cell>
          <cell r="AB79">
            <v>3.0762010000000002E-4</v>
          </cell>
          <cell r="AD79">
            <v>0.36214181215254077</v>
          </cell>
          <cell r="AE79">
            <v>1.8994146054403427</v>
          </cell>
          <cell r="AF79">
            <v>2.7396301340784048</v>
          </cell>
          <cell r="AG79">
            <v>320.91616227101395</v>
          </cell>
          <cell r="AH79">
            <v>3.6108587722224364E-3</v>
          </cell>
          <cell r="AI79">
            <v>0.1510660386343165</v>
          </cell>
        </row>
        <row r="80">
          <cell r="I80" t="str">
            <v>Graders (&gt;175 and &lt;=250)</v>
          </cell>
          <cell r="J80" t="str">
            <v>Construction and Mining Equipment</v>
          </cell>
          <cell r="K80" t="str">
            <v>U</v>
          </cell>
          <cell r="L80" t="str">
            <v>N</v>
          </cell>
          <cell r="M80" t="str">
            <v>NHH</v>
          </cell>
          <cell r="N80" t="str">
            <v>NP</v>
          </cell>
          <cell r="O80" t="str">
            <v>Total</v>
          </cell>
          <cell r="P80" t="str">
            <v>Total</v>
          </cell>
          <cell r="Q80" t="str">
            <v>Total</v>
          </cell>
          <cell r="R80">
            <v>11.62879</v>
          </cell>
          <cell r="S80">
            <v>30.282820000000001</v>
          </cell>
          <cell r="T80">
            <v>236.15469999999999</v>
          </cell>
          <cell r="U80">
            <v>2.1323409999999998E-3</v>
          </cell>
          <cell r="V80">
            <v>6.3089749999999997E-3</v>
          </cell>
          <cell r="W80">
            <v>1.9562840000000001E-2</v>
          </cell>
          <cell r="X80">
            <v>2.6036969999999999</v>
          </cell>
          <cell r="Y80">
            <v>2.929606E-5</v>
          </cell>
          <cell r="Z80">
            <v>6.7456890000000005E-4</v>
          </cell>
          <cell r="AA80">
            <v>0</v>
          </cell>
          <cell r="AB80">
            <v>1.9239769999999999E-4</v>
          </cell>
          <cell r="AD80">
            <v>0.25551910359735325</v>
          </cell>
          <cell r="AE80">
            <v>0.75600649080898008</v>
          </cell>
          <cell r="AF80">
            <v>2.3442213701365988</v>
          </cell>
          <cell r="AG80">
            <v>312.00184373846287</v>
          </cell>
          <cell r="AH80">
            <v>3.5105562337985697E-3</v>
          </cell>
          <cell r="AI80">
            <v>8.0833806901735042E-2</v>
          </cell>
        </row>
        <row r="81">
          <cell r="I81" t="str">
            <v>Graders (&gt;250 and &lt;=500)</v>
          </cell>
          <cell r="J81" t="str">
            <v>Construction and Mining Equipment</v>
          </cell>
          <cell r="K81" t="str">
            <v>U</v>
          </cell>
          <cell r="L81" t="str">
            <v>N</v>
          </cell>
          <cell r="M81" t="str">
            <v>NHH</v>
          </cell>
          <cell r="N81" t="str">
            <v>NP</v>
          </cell>
          <cell r="O81" t="str">
            <v>Total</v>
          </cell>
          <cell r="P81" t="str">
            <v>Total</v>
          </cell>
          <cell r="Q81" t="str">
            <v>Total</v>
          </cell>
          <cell r="R81">
            <v>0.3288951</v>
          </cell>
          <cell r="S81">
            <v>0.85648380000000002</v>
          </cell>
          <cell r="T81">
            <v>8.9060819999999996</v>
          </cell>
          <cell r="U81">
            <v>7.5322910000000004E-5</v>
          </cell>
          <cell r="V81">
            <v>2.5561170000000001E-4</v>
          </cell>
          <cell r="W81">
            <v>6.5453929999999998E-4</v>
          </cell>
          <cell r="X81">
            <v>9.8186570000000001E-2</v>
          </cell>
          <cell r="Y81">
            <v>9.6373319999999992E-7</v>
          </cell>
          <cell r="Z81">
            <v>2.353397E-5</v>
          </cell>
          <cell r="AA81">
            <v>0</v>
          </cell>
          <cell r="AB81">
            <v>6.796266E-6</v>
          </cell>
          <cell r="AD81">
            <v>0.15956622635944778</v>
          </cell>
          <cell r="AE81">
            <v>0.54149520222098768</v>
          </cell>
          <cell r="AF81">
            <v>1.3865949430917432</v>
          </cell>
          <cell r="AG81">
            <v>208.0012635475417</v>
          </cell>
          <cell r="AH81">
            <v>2.0416002241723658E-3</v>
          </cell>
          <cell r="AI81">
            <v>4.9855041237207291E-2</v>
          </cell>
        </row>
        <row r="82">
          <cell r="I82" t="str">
            <v>Graders (&gt;500 and &lt;=750)</v>
          </cell>
          <cell r="J82" t="str">
            <v>Construction and Mining Equipment</v>
          </cell>
          <cell r="K82" t="str">
            <v>U</v>
          </cell>
          <cell r="L82" t="str">
            <v>N</v>
          </cell>
          <cell r="M82" t="str">
            <v>NHH</v>
          </cell>
          <cell r="N82" t="str">
            <v>NP</v>
          </cell>
          <cell r="O82" t="str">
            <v>Total</v>
          </cell>
          <cell r="P82" t="str">
            <v>Total</v>
          </cell>
          <cell r="Q82" t="str">
            <v>Total</v>
          </cell>
          <cell r="R82">
            <v>0.71317470000000005</v>
          </cell>
          <cell r="S82">
            <v>1.8571949999999999</v>
          </cell>
          <cell r="T82">
            <v>40.877670000000002</v>
          </cell>
          <cell r="U82">
            <v>3.4781800000000001E-4</v>
          </cell>
          <cell r="V82">
            <v>1.173199E-3</v>
          </cell>
          <cell r="W82">
            <v>3.0933279999999998E-3</v>
          </cell>
          <cell r="X82">
            <v>0.45065359999999999</v>
          </cell>
          <cell r="Y82">
            <v>4.5311989999999997E-6</v>
          </cell>
          <cell r="Z82">
            <v>1.0981599999999999E-4</v>
          </cell>
          <cell r="AA82">
            <v>0</v>
          </cell>
          <cell r="AB82">
            <v>3.1383049999999998E-5</v>
          </cell>
          <cell r="AD82">
            <v>0.22653552954859343</v>
          </cell>
          <cell r="AE82">
            <v>0.7641101286617723</v>
          </cell>
          <cell r="AF82">
            <v>2.0146993443337937</v>
          </cell>
          <cell r="AG82">
            <v>293.51284844079379</v>
          </cell>
          <cell r="AH82">
            <v>2.9511916144508254E-3</v>
          </cell>
          <cell r="AI82">
            <v>7.1523686850330739E-2</v>
          </cell>
        </row>
        <row r="83">
          <cell r="I83" t="str">
            <v>Off-Highway Trucks (&lt;=175)</v>
          </cell>
          <cell r="J83" t="str">
            <v>Construction and Mining Equipment</v>
          </cell>
          <cell r="K83" t="str">
            <v>U</v>
          </cell>
          <cell r="L83" t="str">
            <v>P</v>
          </cell>
          <cell r="M83" t="str">
            <v>NHH</v>
          </cell>
          <cell r="N83" t="str">
            <v>NP</v>
          </cell>
          <cell r="O83" t="str">
            <v>Total</v>
          </cell>
          <cell r="P83" t="str">
            <v>Total</v>
          </cell>
          <cell r="Q83" t="str">
            <v>Total</v>
          </cell>
          <cell r="R83">
            <v>0.38175340000000002</v>
          </cell>
          <cell r="S83">
            <v>2.0771280000000001</v>
          </cell>
          <cell r="T83">
            <v>11.85234</v>
          </cell>
          <cell r="U83">
            <v>1.4166109999999999E-4</v>
          </cell>
          <cell r="V83">
            <v>7.8552340000000002E-4</v>
          </cell>
          <cell r="W83">
            <v>1.003891E-3</v>
          </cell>
          <cell r="X83">
            <v>0.12979499999999999</v>
          </cell>
          <cell r="Y83">
            <v>1.460416E-6</v>
          </cell>
          <cell r="Z83">
            <v>5.6403729999999999E-5</v>
          </cell>
          <cell r="AA83">
            <v>0</v>
          </cell>
          <cell r="AB83">
            <v>1.278185E-5</v>
          </cell>
          <cell r="AD83">
            <v>0.35355122187944127</v>
          </cell>
          <cell r="AE83">
            <v>1.9604729730666575</v>
          </cell>
          <cell r="AF83">
            <v>2.5054647301466257</v>
          </cell>
          <cell r="AG83">
            <v>323.93635827931644</v>
          </cell>
          <cell r="AH83">
            <v>3.6448387119137581E-3</v>
          </cell>
          <cell r="AI83">
            <v>0.14076982079101527</v>
          </cell>
        </row>
        <row r="84">
          <cell r="I84" t="str">
            <v>Off-Highway Trucks (&gt;175 and &lt;=250)</v>
          </cell>
          <cell r="J84" t="str">
            <v>Construction and Mining Equipment</v>
          </cell>
          <cell r="K84" t="str">
            <v>U</v>
          </cell>
          <cell r="L84" t="str">
            <v>N</v>
          </cell>
          <cell r="M84" t="str">
            <v>NHH</v>
          </cell>
          <cell r="N84" t="str">
            <v>NP</v>
          </cell>
          <cell r="O84" t="str">
            <v>Total</v>
          </cell>
          <cell r="P84" t="str">
            <v>Total</v>
          </cell>
          <cell r="Q84" t="str">
            <v>Total</v>
          </cell>
          <cell r="R84">
            <v>2.819102</v>
          </cell>
          <cell r="S84">
            <v>15.338789999999999</v>
          </cell>
          <cell r="T84">
            <v>115.70659999999999</v>
          </cell>
          <cell r="U84">
            <v>1.017652E-3</v>
          </cell>
          <cell r="V84">
            <v>2.8799590000000001E-3</v>
          </cell>
          <cell r="W84">
            <v>8.5238429999999997E-3</v>
          </cell>
          <cell r="X84">
            <v>1.2761549999999999</v>
          </cell>
          <cell r="Y84">
            <v>1.435894E-5</v>
          </cell>
          <cell r="Z84">
            <v>2.8329769999999998E-4</v>
          </cell>
          <cell r="AA84">
            <v>0</v>
          </cell>
          <cell r="AB84">
            <v>9.1821149999999998E-5</v>
          </cell>
          <cell r="AD84">
            <v>0.2407527306651959</v>
          </cell>
          <cell r="AE84">
            <v>0.68133113623695229</v>
          </cell>
          <cell r="AF84">
            <v>2.0165424703252341</v>
          </cell>
          <cell r="AG84">
            <v>301.90851194911721</v>
          </cell>
          <cell r="AH84">
            <v>3.3969903409590981E-3</v>
          </cell>
          <cell r="AI84">
            <v>6.702162906982885E-2</v>
          </cell>
        </row>
        <row r="85">
          <cell r="I85" t="str">
            <v>Off-Highway Trucks (&gt;250 and &lt;=500)</v>
          </cell>
          <cell r="J85" t="str">
            <v>Construction and Mining Equipment</v>
          </cell>
          <cell r="K85" t="str">
            <v>U</v>
          </cell>
          <cell r="L85" t="str">
            <v>N</v>
          </cell>
          <cell r="M85" t="str">
            <v>NHH</v>
          </cell>
          <cell r="N85" t="str">
            <v>NP</v>
          </cell>
          <cell r="O85" t="str">
            <v>Total</v>
          </cell>
          <cell r="P85" t="str">
            <v>Total</v>
          </cell>
          <cell r="Q85" t="str">
            <v>Total</v>
          </cell>
          <cell r="R85">
            <v>3.970234</v>
          </cell>
          <cell r="S85">
            <v>21.602129999999999</v>
          </cell>
          <cell r="T85">
            <v>266.41500000000002</v>
          </cell>
          <cell r="U85">
            <v>2.2308100000000002E-3</v>
          </cell>
          <cell r="V85">
            <v>6.6110140000000001E-3</v>
          </cell>
          <cell r="W85">
            <v>1.727911E-2</v>
          </cell>
          <cell r="X85">
            <v>2.9388550000000002</v>
          </cell>
          <cell r="Y85">
            <v>2.8845819999999999E-5</v>
          </cell>
          <cell r="Z85">
            <v>6.1296080000000001E-4</v>
          </cell>
          <cell r="AA85">
            <v>0</v>
          </cell>
          <cell r="AB85">
            <v>2.012823E-4</v>
          </cell>
          <cell r="AD85">
            <v>0.18736956327917667</v>
          </cell>
          <cell r="AE85">
            <v>0.55527042016690031</v>
          </cell>
          <cell r="AF85">
            <v>1.4513021254848482</v>
          </cell>
          <cell r="AG85">
            <v>246.83947888472113</v>
          </cell>
          <cell r="AH85">
            <v>2.4228099640174372E-3</v>
          </cell>
          <cell r="AI85">
            <v>5.1483630342007938E-2</v>
          </cell>
        </row>
        <row r="86">
          <cell r="I86" t="str">
            <v>Off-Highway Trucks (&gt;500 and &lt;=750)</v>
          </cell>
          <cell r="J86" t="str">
            <v>Construction and Mining Equipment</v>
          </cell>
          <cell r="K86" t="str">
            <v>U</v>
          </cell>
          <cell r="L86" t="str">
            <v>N</v>
          </cell>
          <cell r="M86" t="str">
            <v>NHH</v>
          </cell>
          <cell r="N86" t="str">
            <v>NP</v>
          </cell>
          <cell r="O86" t="str">
            <v>Total</v>
          </cell>
          <cell r="P86" t="str">
            <v>Total</v>
          </cell>
          <cell r="Q86" t="str">
            <v>Total</v>
          </cell>
          <cell r="R86">
            <v>149.52889999999999</v>
          </cell>
          <cell r="S86">
            <v>813.59029999999996</v>
          </cell>
          <cell r="T86">
            <v>16275.7</v>
          </cell>
          <cell r="U86">
            <v>0.13711809999999999</v>
          </cell>
          <cell r="V86">
            <v>0.40386919999999998</v>
          </cell>
          <cell r="W86">
            <v>1.091215</v>
          </cell>
          <cell r="X86">
            <v>179.53569999999999</v>
          </cell>
          <cell r="Y86">
            <v>1.8051829999999999E-3</v>
          </cell>
          <cell r="Z86">
            <v>3.8158280000000003E-2</v>
          </cell>
          <cell r="AA86">
            <v>0</v>
          </cell>
          <cell r="AB86">
            <v>1.237194E-2</v>
          </cell>
          <cell r="AD86">
            <v>0.20385942870754484</v>
          </cell>
          <cell r="AE86">
            <v>0.60044986318052229</v>
          </cell>
          <cell r="AF86">
            <v>1.6223566873892183</v>
          </cell>
          <cell r="AG86">
            <v>266.92351509107226</v>
          </cell>
          <cell r="AH86">
            <v>2.6838438914524912E-3</v>
          </cell>
          <cell r="AI86">
            <v>5.6731570531261259E-2</v>
          </cell>
        </row>
        <row r="87">
          <cell r="I87" t="str">
            <v>Off-Highway Trucks (&gt;750 and &lt;=1000)</v>
          </cell>
          <cell r="J87" t="str">
            <v>Construction and Mining Equipment</v>
          </cell>
          <cell r="K87" t="str">
            <v>U</v>
          </cell>
          <cell r="L87" t="str">
            <v>N</v>
          </cell>
          <cell r="M87" t="str">
            <v>NHH</v>
          </cell>
          <cell r="N87" t="str">
            <v>NP</v>
          </cell>
          <cell r="O87" t="str">
            <v>Total</v>
          </cell>
          <cell r="P87" t="str">
            <v>Total</v>
          </cell>
          <cell r="Q87" t="str">
            <v>Total</v>
          </cell>
          <cell r="R87">
            <v>70.12885</v>
          </cell>
          <cell r="S87">
            <v>381.19099999999997</v>
          </cell>
          <cell r="T87">
            <v>10791.82</v>
          </cell>
          <cell r="U87">
            <v>9.8877060000000003E-2</v>
          </cell>
          <cell r="V87">
            <v>0.29810199999999998</v>
          </cell>
          <cell r="W87">
            <v>1.0651139999999999</v>
          </cell>
          <cell r="X87">
            <v>118.9627</v>
          </cell>
          <cell r="Y87">
            <v>1.196136E-3</v>
          </cell>
          <cell r="Z87">
            <v>3.1729210000000001E-2</v>
          </cell>
          <cell r="AA87">
            <v>0</v>
          </cell>
          <cell r="AB87">
            <v>8.9215189999999993E-3</v>
          </cell>
          <cell r="AD87">
            <v>0.23531843310046674</v>
          </cell>
          <cell r="AE87">
            <v>0.70945571747496672</v>
          </cell>
          <cell r="AF87">
            <v>2.5348746974613778</v>
          </cell>
          <cell r="AG87">
            <v>283.12043421801667</v>
          </cell>
          <cell r="AH87">
            <v>2.8466951717118195E-3</v>
          </cell>
          <cell r="AI87">
            <v>7.5512641463203495E-2</v>
          </cell>
        </row>
        <row r="88">
          <cell r="I88" t="str">
            <v>Crushing/Proc. Equipment (&lt;=50)</v>
          </cell>
          <cell r="J88" t="str">
            <v>Construction and Mining Equipment</v>
          </cell>
          <cell r="K88" t="str">
            <v>U</v>
          </cell>
          <cell r="L88" t="str">
            <v>P</v>
          </cell>
          <cell r="M88" t="str">
            <v>NHH</v>
          </cell>
          <cell r="N88" t="str">
            <v>P</v>
          </cell>
          <cell r="O88" t="str">
            <v>Total</v>
          </cell>
          <cell r="P88" t="str">
            <v>Total</v>
          </cell>
          <cell r="Q88" t="str">
            <v>Total</v>
          </cell>
          <cell r="R88">
            <v>0.93970030000000004</v>
          </cell>
          <cell r="S88">
            <v>2.4607990000000002</v>
          </cell>
          <cell r="T88">
            <v>5.0292709999999996</v>
          </cell>
          <cell r="U88">
            <v>1.9352169999999999E-4</v>
          </cell>
          <cell r="V88">
            <v>5.9378339999999999E-4</v>
          </cell>
          <cell r="W88">
            <v>5.1483439999999996E-4</v>
          </cell>
          <cell r="X88">
            <v>5.4108429999999999E-2</v>
          </cell>
          <cell r="Y88">
            <v>6.9948710000000004E-7</v>
          </cell>
          <cell r="Z88">
            <v>4.7458530000000002E-5</v>
          </cell>
          <cell r="AA88">
            <v>0</v>
          </cell>
          <cell r="AB88">
            <v>1.7461150000000001E-5</v>
          </cell>
          <cell r="AD88">
            <v>1.4268770934968682</v>
          </cell>
          <cell r="AE88">
            <v>4.3780926477944773</v>
          </cell>
          <cell r="AF88">
            <v>3.7959846999287628</v>
          </cell>
          <cell r="AG88">
            <v>398.95308553035005</v>
          </cell>
          <cell r="AH88">
            <v>5.1574687499466631E-3</v>
          </cell>
          <cell r="AI88">
            <v>0.34992194336880011</v>
          </cell>
        </row>
        <row r="89">
          <cell r="I89" t="str">
            <v>Crushing/Proc. Equipment (&gt;50 and &lt;=120)</v>
          </cell>
          <cell r="J89" t="str">
            <v>Construction and Mining Equipment</v>
          </cell>
          <cell r="K89" t="str">
            <v>U</v>
          </cell>
          <cell r="L89" t="str">
            <v>P</v>
          </cell>
          <cell r="M89" t="str">
            <v>NHH</v>
          </cell>
          <cell r="N89" t="str">
            <v>P</v>
          </cell>
          <cell r="O89" t="str">
            <v>Total</v>
          </cell>
          <cell r="P89" t="str">
            <v>Total</v>
          </cell>
          <cell r="Q89" t="str">
            <v>Total</v>
          </cell>
          <cell r="R89">
            <v>2.6487810000000001</v>
          </cell>
          <cell r="S89">
            <v>6.9363739999999998</v>
          </cell>
          <cell r="T89">
            <v>26.391210000000001</v>
          </cell>
          <cell r="U89">
            <v>4.4909840000000002E-4</v>
          </cell>
          <cell r="V89">
            <v>1.9790889999999998E-3</v>
          </cell>
          <cell r="W89">
            <v>2.7840270000000001E-3</v>
          </cell>
          <cell r="X89">
            <v>0.28808980000000001</v>
          </cell>
          <cell r="Y89">
            <v>3.3794409999999999E-6</v>
          </cell>
          <cell r="Z89">
            <v>2.4653259999999998E-4</v>
          </cell>
          <cell r="AA89">
            <v>0</v>
          </cell>
          <cell r="AB89">
            <v>4.0521429999999997E-5</v>
          </cell>
          <cell r="AD89">
            <v>0.48947532298575602</v>
          </cell>
          <cell r="AE89">
            <v>2.1570222193901309</v>
          </cell>
          <cell r="AF89">
            <v>3.0343294810804613</v>
          </cell>
          <cell r="AG89">
            <v>313.99098260849263</v>
          </cell>
          <cell r="AH89">
            <v>3.6832751463516814E-3</v>
          </cell>
          <cell r="AI89">
            <v>0.26869751486871962</v>
          </cell>
        </row>
        <row r="90">
          <cell r="I90" t="str">
            <v>Crushing/Proc. Equipment (&gt;120 and &lt;=175)</v>
          </cell>
          <cell r="J90" t="str">
            <v>Construction and Mining Equipment</v>
          </cell>
          <cell r="K90" t="str">
            <v>U</v>
          </cell>
          <cell r="L90" t="str">
            <v>P</v>
          </cell>
          <cell r="M90" t="str">
            <v>NHH</v>
          </cell>
          <cell r="N90" t="str">
            <v>P</v>
          </cell>
          <cell r="O90" t="str">
            <v>Total</v>
          </cell>
          <cell r="P90" t="str">
            <v>Total</v>
          </cell>
          <cell r="Q90" t="str">
            <v>Total</v>
          </cell>
          <cell r="R90">
            <v>1.121767</v>
          </cell>
          <cell r="S90">
            <v>2.9375779999999998</v>
          </cell>
          <cell r="T90">
            <v>22.401969999999999</v>
          </cell>
          <cell r="U90">
            <v>2.6681939999999998E-4</v>
          </cell>
          <cell r="V90">
            <v>1.4073969999999999E-3</v>
          </cell>
          <cell r="W90">
            <v>2.0961270000000001E-3</v>
          </cell>
          <cell r="X90">
            <v>0.24544940000000001</v>
          </cell>
          <cell r="Y90">
            <v>2.761726E-6</v>
          </cell>
          <cell r="Z90">
            <v>1.15837E-4</v>
          </cell>
          <cell r="AA90">
            <v>0</v>
          </cell>
          <cell r="AB90">
            <v>2.4074690000000001E-5</v>
          </cell>
          <cell r="AD90">
            <v>0.47086129103635715</v>
          </cell>
          <cell r="AE90">
            <v>2.4836603651034967</v>
          </cell>
          <cell r="AF90">
            <v>3.6990753498290099</v>
          </cell>
          <cell r="AG90">
            <v>433.14924390092801</v>
          </cell>
          <cell r="AH90">
            <v>4.8736706170865937E-3</v>
          </cell>
          <cell r="AI90">
            <v>0.20441976621556948</v>
          </cell>
        </row>
        <row r="91">
          <cell r="I91" t="str">
            <v>Crushing/Proc. Equipment (&gt;175 and &lt;=250)</v>
          </cell>
          <cell r="J91" t="str">
            <v>Construction and Mining Equipment</v>
          </cell>
          <cell r="K91" t="str">
            <v>U</v>
          </cell>
          <cell r="L91" t="str">
            <v>N</v>
          </cell>
          <cell r="M91" t="str">
            <v>NHH</v>
          </cell>
          <cell r="N91" t="str">
            <v>P</v>
          </cell>
          <cell r="O91" t="str">
            <v>Total</v>
          </cell>
          <cell r="P91" t="str">
            <v>Total</v>
          </cell>
          <cell r="Q91" t="str">
            <v>Total</v>
          </cell>
          <cell r="R91">
            <v>0.11158940000000001</v>
          </cell>
          <cell r="S91">
            <v>0.29221979999999997</v>
          </cell>
          <cell r="T91">
            <v>3.2349549999999998</v>
          </cell>
          <cell r="U91">
            <v>2.554989E-5</v>
          </cell>
          <cell r="V91">
            <v>7.7131980000000005E-5</v>
          </cell>
          <cell r="W91">
            <v>2.680464E-4</v>
          </cell>
          <cell r="X91">
            <v>3.5696539999999999E-2</v>
          </cell>
          <cell r="Y91">
            <v>4.016473E-7</v>
          </cell>
          <cell r="Z91">
            <v>8.2314250000000006E-6</v>
          </cell>
          <cell r="AA91">
            <v>0</v>
          </cell>
          <cell r="AB91">
            <v>2.3053249999999998E-6</v>
          </cell>
          <cell r="AD91">
            <v>0.31727980387365956</v>
          </cell>
          <cell r="AE91">
            <v>0.95782876117224103</v>
          </cell>
          <cell r="AF91">
            <v>3.328613517359194</v>
          </cell>
          <cell r="AG91">
            <v>443.28140787174596</v>
          </cell>
          <cell r="AH91">
            <v>4.9876761336500814E-3</v>
          </cell>
          <cell r="AI91">
            <v>0.10221824475959536</v>
          </cell>
        </row>
        <row r="92">
          <cell r="I92" t="str">
            <v>Crushing/Proc. Equipment (&gt;250 and &lt;=500)</v>
          </cell>
          <cell r="J92" t="str">
            <v>Construction and Mining Equipment</v>
          </cell>
          <cell r="K92" t="str">
            <v>U</v>
          </cell>
          <cell r="L92" t="str">
            <v>N</v>
          </cell>
          <cell r="M92" t="str">
            <v>NHH</v>
          </cell>
          <cell r="N92" t="str">
            <v>P</v>
          </cell>
          <cell r="O92" t="str">
            <v>Total</v>
          </cell>
          <cell r="P92" t="str">
            <v>Total</v>
          </cell>
          <cell r="Q92" t="str">
            <v>Total</v>
          </cell>
          <cell r="R92">
            <v>0.62842469999999995</v>
          </cell>
          <cell r="S92">
            <v>1.645659</v>
          </cell>
          <cell r="T92">
            <v>27.831240000000001</v>
          </cell>
          <cell r="U92">
            <v>2.044095E-4</v>
          </cell>
          <cell r="V92">
            <v>6.6443470000000001E-4</v>
          </cell>
          <cell r="W92">
            <v>2.0084970000000001E-3</v>
          </cell>
          <cell r="X92">
            <v>0.30717050000000001</v>
          </cell>
          <cell r="Y92">
            <v>3.0149799999999998E-6</v>
          </cell>
          <cell r="Z92">
            <v>6.5936529999999997E-5</v>
          </cell>
          <cell r="AA92">
            <v>0</v>
          </cell>
          <cell r="AB92">
            <v>1.8443529999999999E-5</v>
          </cell>
          <cell r="AD92">
            <v>0.22536904474134678</v>
          </cell>
          <cell r="AE92">
            <v>0.73256386631738413</v>
          </cell>
          <cell r="AF92">
            <v>2.2144423339221557</v>
          </cell>
          <cell r="AG92">
            <v>338.66685333960442</v>
          </cell>
          <cell r="AH92">
            <v>3.3241271198954344E-3</v>
          </cell>
          <cell r="AI92">
            <v>7.2697466505515423E-2</v>
          </cell>
        </row>
        <row r="93">
          <cell r="I93" t="str">
            <v>Crushing/Proc. Equipment (&gt;500 and &lt;=750)</v>
          </cell>
          <cell r="J93" t="str">
            <v>Construction and Mining Equipment</v>
          </cell>
          <cell r="K93" t="str">
            <v>U</v>
          </cell>
          <cell r="L93" t="str">
            <v>N</v>
          </cell>
          <cell r="M93" t="str">
            <v>NHH</v>
          </cell>
          <cell r="N93" t="str">
            <v>P</v>
          </cell>
          <cell r="O93" t="str">
            <v>Total</v>
          </cell>
          <cell r="P93" t="str">
            <v>Total</v>
          </cell>
          <cell r="Q93" t="str">
            <v>Total</v>
          </cell>
          <cell r="R93">
            <v>1.1886239999999999</v>
          </cell>
          <cell r="S93">
            <v>3.112657</v>
          </cell>
          <cell r="T93">
            <v>82.95617</v>
          </cell>
          <cell r="U93">
            <v>6.1198630000000001E-4</v>
          </cell>
          <cell r="V93">
            <v>1.9620269999999999E-3</v>
          </cell>
          <cell r="W93">
            <v>6.2319330000000003E-3</v>
          </cell>
          <cell r="X93">
            <v>0.91559670000000004</v>
          </cell>
          <cell r="Y93">
            <v>9.2060699999999994E-6</v>
          </cell>
          <cell r="Z93">
            <v>1.999843E-4</v>
          </cell>
          <cell r="AA93">
            <v>0</v>
          </cell>
          <cell r="AB93">
            <v>5.5218540000000003E-5</v>
          </cell>
          <cell r="AD93">
            <v>0.23782210133657516</v>
          </cell>
          <cell r="AE93">
            <v>0.7624572380445388</v>
          </cell>
          <cell r="AF93">
            <v>2.4217721890976103</v>
          </cell>
          <cell r="AG93">
            <v>355.80719890434449</v>
          </cell>
          <cell r="AH93">
            <v>3.5775423607548149E-3</v>
          </cell>
          <cell r="AI93">
            <v>7.7715279672639803E-2</v>
          </cell>
        </row>
        <row r="94">
          <cell r="I94" t="str">
            <v>Crushing/Proc. Equipment (&gt;750 and &lt;=9999)</v>
          </cell>
          <cell r="J94" t="str">
            <v>Construction and Mining Equipment</v>
          </cell>
          <cell r="K94" t="str">
            <v>U</v>
          </cell>
          <cell r="L94" t="str">
            <v>N</v>
          </cell>
          <cell r="M94" t="str">
            <v>NHH</v>
          </cell>
          <cell r="N94" t="str">
            <v>P</v>
          </cell>
          <cell r="O94" t="str">
            <v>Total</v>
          </cell>
          <cell r="P94" t="str">
            <v>Total</v>
          </cell>
          <cell r="Q94" t="str">
            <v>Total</v>
          </cell>
          <cell r="R94">
            <v>1.1886239999999999</v>
          </cell>
          <cell r="S94">
            <v>3.112657</v>
          </cell>
          <cell r="T94">
            <v>184.4648</v>
          </cell>
          <cell r="U94">
            <v>1.635327E-3</v>
          </cell>
          <cell r="V94">
            <v>5.2124060000000002E-3</v>
          </cell>
          <cell r="W94">
            <v>1.9329929999999999E-2</v>
          </cell>
          <cell r="X94">
            <v>2.033477</v>
          </cell>
          <cell r="Y94">
            <v>2.044604E-5</v>
          </cell>
          <cell r="Z94">
            <v>5.5583789999999998E-4</v>
          </cell>
          <cell r="AA94">
            <v>0</v>
          </cell>
          <cell r="AB94">
            <v>1.47553E-4</v>
          </cell>
          <cell r="AD94">
            <v>4.7667218909844877E-2</v>
          </cell>
          <cell r="AE94">
            <v>0.15193346520236561</v>
          </cell>
          <cell r="AF94">
            <v>0.56343716261150079</v>
          </cell>
          <cell r="AG94">
            <v>59.272667366914767</v>
          </cell>
          <cell r="AH94">
            <v>5.9597001976940695E-4</v>
          </cell>
          <cell r="AI94">
            <v>1.6201803588938767E-2</v>
          </cell>
        </row>
        <row r="95">
          <cell r="I95" t="str">
            <v>Rough Terrain Forklifts (&lt;=50)</v>
          </cell>
          <cell r="J95" t="str">
            <v>Construction and Mining Equipment</v>
          </cell>
          <cell r="K95" t="str">
            <v>U</v>
          </cell>
          <cell r="L95" t="str">
            <v>P</v>
          </cell>
          <cell r="M95" t="str">
            <v>NHH</v>
          </cell>
          <cell r="N95" t="str">
            <v>NP</v>
          </cell>
          <cell r="O95" t="str">
            <v>Total</v>
          </cell>
          <cell r="P95" t="str">
            <v>Total</v>
          </cell>
          <cell r="Q95" t="str">
            <v>Total</v>
          </cell>
          <cell r="R95">
            <v>0.65191719999999997</v>
          </cell>
          <cell r="S95">
            <v>2.0217529999999999</v>
          </cell>
          <cell r="T95">
            <v>3.1722510000000002</v>
          </cell>
          <cell r="U95">
            <v>1.076975E-4</v>
          </cell>
          <cell r="V95">
            <v>3.7038590000000002E-4</v>
          </cell>
          <cell r="W95">
            <v>3.2209710000000001E-4</v>
          </cell>
          <cell r="X95">
            <v>3.4195879999999998E-2</v>
          </cell>
          <cell r="Y95">
            <v>4.4206739999999998E-7</v>
          </cell>
          <cell r="Z95">
            <v>2.756561E-5</v>
          </cell>
          <cell r="AA95">
            <v>0</v>
          </cell>
          <cell r="AB95">
            <v>9.7173710000000002E-6</v>
          </cell>
          <cell r="AD95">
            <v>0.96651937204989946</v>
          </cell>
          <cell r="AE95">
            <v>3.3239875343822916</v>
          </cell>
          <cell r="AF95">
            <v>2.8906250082972553</v>
          </cell>
          <cell r="AG95">
            <v>306.88716510869529</v>
          </cell>
          <cell r="AH95">
            <v>3.9672852745117728E-3</v>
          </cell>
          <cell r="AI95">
            <v>0.24738453601404331</v>
          </cell>
        </row>
        <row r="96">
          <cell r="I96" t="str">
            <v>Rough Terrain Forklifts (&gt;50 and &lt;=120)</v>
          </cell>
          <cell r="J96" t="str">
            <v>Construction and Mining Equipment</v>
          </cell>
          <cell r="K96" t="str">
            <v>U</v>
          </cell>
          <cell r="L96" t="str">
            <v>P</v>
          </cell>
          <cell r="M96" t="str">
            <v>NHH</v>
          </cell>
          <cell r="N96" t="str">
            <v>NP</v>
          </cell>
          <cell r="O96" t="str">
            <v>Total</v>
          </cell>
          <cell r="P96" t="str">
            <v>Total</v>
          </cell>
          <cell r="Q96" t="str">
            <v>Total</v>
          </cell>
          <cell r="R96">
            <v>31.221550000000001</v>
          </cell>
          <cell r="S96">
            <v>96.825599999999994</v>
          </cell>
          <cell r="T96">
            <v>276.55970000000002</v>
          </cell>
          <cell r="U96">
            <v>4.2834709999999996E-3</v>
          </cell>
          <cell r="V96">
            <v>2.0785149999999999E-2</v>
          </cell>
          <cell r="W96">
            <v>2.7270699999999998E-2</v>
          </cell>
          <cell r="X96">
            <v>3.0206559999999998</v>
          </cell>
          <cell r="Y96">
            <v>3.5433850000000003E-5</v>
          </cell>
          <cell r="Z96">
            <v>2.3170489999999998E-3</v>
          </cell>
          <cell r="AA96">
            <v>0</v>
          </cell>
          <cell r="AB96">
            <v>3.8649069999999999E-4</v>
          </cell>
          <cell r="AD96">
            <v>0.33444709622248664</v>
          </cell>
          <cell r="AE96">
            <v>1.6228738474122548</v>
          </cell>
          <cell r="AF96">
            <v>2.1292560232004756</v>
          </cell>
          <cell r="AG96">
            <v>235.84836406900655</v>
          </cell>
          <cell r="AH96">
            <v>2.7666227320047596E-3</v>
          </cell>
          <cell r="AI96">
            <v>0.18091176754907795</v>
          </cell>
        </row>
        <row r="97">
          <cell r="I97" t="str">
            <v>Rough Terrain Forklifts (&gt;120 and &lt;=175)</v>
          </cell>
          <cell r="J97" t="str">
            <v>Construction and Mining Equipment</v>
          </cell>
          <cell r="K97" t="str">
            <v>U</v>
          </cell>
          <cell r="L97" t="str">
            <v>P</v>
          </cell>
          <cell r="M97" t="str">
            <v>NHH</v>
          </cell>
          <cell r="N97" t="str">
            <v>NP</v>
          </cell>
          <cell r="O97" t="str">
            <v>Total</v>
          </cell>
          <cell r="P97" t="str">
            <v>Total</v>
          </cell>
          <cell r="Q97" t="str">
            <v>Total</v>
          </cell>
          <cell r="R97">
            <v>3.9995989999999999</v>
          </cell>
          <cell r="S97">
            <v>12.403729999999999</v>
          </cell>
          <cell r="T97">
            <v>70.623440000000002</v>
          </cell>
          <cell r="U97">
            <v>7.9084990000000003E-4</v>
          </cell>
          <cell r="V97">
            <v>4.4926059999999997E-3</v>
          </cell>
          <cell r="W97">
            <v>6.0816000000000004E-3</v>
          </cell>
          <cell r="X97">
            <v>0.77391540000000003</v>
          </cell>
          <cell r="Y97">
            <v>8.7078759999999994E-6</v>
          </cell>
          <cell r="Z97">
            <v>3.3405190000000001E-4</v>
          </cell>
          <cell r="AA97">
            <v>0</v>
          </cell>
          <cell r="AB97">
            <v>7.1357109999999996E-5</v>
          </cell>
          <cell r="AD97">
            <v>0.33052685616342831</v>
          </cell>
          <cell r="AE97">
            <v>1.877634349022431</v>
          </cell>
          <cell r="AF97">
            <v>2.5417365905255922</v>
          </cell>
          <cell r="AG97">
            <v>323.44927159814029</v>
          </cell>
          <cell r="AH97">
            <v>3.6393592237173823E-3</v>
          </cell>
          <cell r="AI97">
            <v>0.13961324936934297</v>
          </cell>
        </row>
        <row r="98">
          <cell r="I98" t="str">
            <v>Rough Terrain Forklifts (&gt;175 and &lt;=250)</v>
          </cell>
          <cell r="J98" t="str">
            <v>Construction and Mining Equipment</v>
          </cell>
          <cell r="K98" t="str">
            <v>U</v>
          </cell>
          <cell r="L98" t="str">
            <v>N</v>
          </cell>
          <cell r="M98" t="str">
            <v>NHH</v>
          </cell>
          <cell r="N98" t="str">
            <v>NP</v>
          </cell>
          <cell r="O98" t="str">
            <v>Total</v>
          </cell>
          <cell r="P98" t="str">
            <v>Total</v>
          </cell>
          <cell r="Q98" t="str">
            <v>Total</v>
          </cell>
          <cell r="R98">
            <v>0.22317880000000001</v>
          </cell>
          <cell r="S98">
            <v>0.69213190000000002</v>
          </cell>
          <cell r="T98">
            <v>5.3519490000000003</v>
          </cell>
          <cell r="U98">
            <v>4.2672590000000001E-5</v>
          </cell>
          <cell r="V98">
            <v>1.2845080000000001E-4</v>
          </cell>
          <cell r="W98">
            <v>4.0504709999999999E-4</v>
          </cell>
          <cell r="X98">
            <v>5.9053790000000002E-2</v>
          </cell>
          <cell r="Y98">
            <v>6.6445630000000003E-7</v>
          </cell>
          <cell r="Z98">
            <v>1.304259E-5</v>
          </cell>
          <cell r="AA98">
            <v>0</v>
          </cell>
          <cell r="AB98">
            <v>3.8502790000000003E-6</v>
          </cell>
          <cell r="AD98">
            <v>0.22372945762505672</v>
          </cell>
          <cell r="AE98">
            <v>0.67345871941460866</v>
          </cell>
          <cell r="AF98">
            <v>2.1236341172542397</v>
          </cell>
          <cell r="AG98">
            <v>309.61496378363728</v>
          </cell>
          <cell r="AH98">
            <v>3.483698730603228E-3</v>
          </cell>
          <cell r="AI98">
            <v>6.838140330188508E-2</v>
          </cell>
        </row>
        <row r="99">
          <cell r="I99" t="str">
            <v>Rough Terrain Forklifts (&gt;250 and &lt;=500)</v>
          </cell>
          <cell r="J99" t="str">
            <v>Construction and Mining Equipment</v>
          </cell>
          <cell r="K99" t="str">
            <v>U</v>
          </cell>
          <cell r="L99" t="str">
            <v>N</v>
          </cell>
          <cell r="M99" t="str">
            <v>NHH</v>
          </cell>
          <cell r="N99" t="str">
            <v>NP</v>
          </cell>
          <cell r="O99" t="str">
            <v>Total</v>
          </cell>
          <cell r="P99" t="str">
            <v>Total</v>
          </cell>
          <cell r="Q99" t="str">
            <v>Total</v>
          </cell>
          <cell r="R99">
            <v>0.14682819999999999</v>
          </cell>
          <cell r="S99">
            <v>0.45534989999999997</v>
          </cell>
          <cell r="T99">
            <v>5.2881099999999996</v>
          </cell>
          <cell r="U99">
            <v>3.9779700000000001E-5</v>
          </cell>
          <cell r="V99">
            <v>1.250096E-4</v>
          </cell>
          <cell r="W99">
            <v>3.4980640000000001E-4</v>
          </cell>
          <cell r="X99">
            <v>5.8362339999999999E-2</v>
          </cell>
          <cell r="Y99">
            <v>5.7284550000000003E-7</v>
          </cell>
          <cell r="Z99">
            <v>1.205698E-5</v>
          </cell>
          <cell r="AA99">
            <v>0</v>
          </cell>
          <cell r="AB99">
            <v>3.589259E-6</v>
          </cell>
          <cell r="AD99">
            <v>0.15850730982921046</v>
          </cell>
          <cell r="AE99">
            <v>0.4981167630431016</v>
          </cell>
          <cell r="AF99">
            <v>1.393848405720524</v>
          </cell>
          <cell r="AG99">
            <v>232.55221906494324</v>
          </cell>
          <cell r="AH99">
            <v>2.2825762676131037E-3</v>
          </cell>
          <cell r="AI99">
            <v>4.8042581127172759E-2</v>
          </cell>
        </row>
        <row r="100">
          <cell r="I100" t="str">
            <v>Rubber Tired Loaders (&lt;=25)</v>
          </cell>
          <cell r="J100" t="str">
            <v>Construction and Mining Equipment</v>
          </cell>
          <cell r="K100" t="str">
            <v>U</v>
          </cell>
          <cell r="L100" t="str">
            <v>P</v>
          </cell>
          <cell r="M100" t="str">
            <v>NHH</v>
          </cell>
          <cell r="N100" t="str">
            <v>NP</v>
          </cell>
          <cell r="O100" t="str">
            <v>Total</v>
          </cell>
          <cell r="P100" t="str">
            <v>Total</v>
          </cell>
          <cell r="Q100" t="str">
            <v>Total</v>
          </cell>
          <cell r="R100">
            <v>8.2223779999999996E-2</v>
          </cell>
          <cell r="S100">
            <v>0.21577080000000001</v>
          </cell>
          <cell r="T100">
            <v>0.16621</v>
          </cell>
          <cell r="U100">
            <v>2.2013699999999998E-6</v>
          </cell>
          <cell r="V100">
            <v>7.5135719999999996E-6</v>
          </cell>
          <cell r="W100">
            <v>1.3910899999999999E-5</v>
          </cell>
          <cell r="X100">
            <v>1.824771E-3</v>
          </cell>
          <cell r="Y100">
            <v>2.315288E-8</v>
          </cell>
          <cell r="Z100">
            <v>5.2842850000000004E-7</v>
          </cell>
          <cell r="AA100">
            <v>0</v>
          </cell>
          <cell r="AB100">
            <v>1.9862609999999999E-7</v>
          </cell>
          <cell r="AD100">
            <v>0.37022300774710937</v>
          </cell>
          <cell r="AE100">
            <v>1.2636209382177757</v>
          </cell>
          <cell r="AF100">
            <v>2.3395136839646513</v>
          </cell>
          <cell r="AG100">
            <v>306.88716938529217</v>
          </cell>
          <cell r="AH100">
            <v>3.8938156110094602E-3</v>
          </cell>
          <cell r="AI100">
            <v>8.8870289251372303E-2</v>
          </cell>
        </row>
        <row r="101">
          <cell r="I101" t="str">
            <v>Rubber Tired Loaders (&gt;25 and &lt;=50)</v>
          </cell>
          <cell r="J101" t="str">
            <v>Construction and Mining Equipment</v>
          </cell>
          <cell r="K101" t="str">
            <v>U</v>
          </cell>
          <cell r="L101" t="str">
            <v>P</v>
          </cell>
          <cell r="M101" t="str">
            <v>NHH</v>
          </cell>
          <cell r="N101" t="str">
            <v>NP</v>
          </cell>
          <cell r="O101" t="str">
            <v>Total</v>
          </cell>
          <cell r="P101" t="str">
            <v>Total</v>
          </cell>
          <cell r="Q101" t="str">
            <v>Total</v>
          </cell>
          <cell r="R101">
            <v>1.597491</v>
          </cell>
          <cell r="S101">
            <v>4.2662750000000003</v>
          </cell>
          <cell r="T101">
            <v>6.1735090000000001</v>
          </cell>
          <cell r="U101">
            <v>2.3506380000000001E-4</v>
          </cell>
          <cell r="V101">
            <v>7.5589400000000001E-4</v>
          </cell>
          <cell r="W101">
            <v>6.402132E-4</v>
          </cell>
          <cell r="X101">
            <v>6.6386860000000006E-2</v>
          </cell>
          <cell r="Y101">
            <v>8.5821650000000003E-7</v>
          </cell>
          <cell r="Z101">
            <v>5.7195319999999999E-5</v>
          </cell>
          <cell r="AA101">
            <v>0</v>
          </cell>
          <cell r="AB101">
            <v>2.1209419999999999E-5</v>
          </cell>
          <cell r="AD101">
            <v>0.99970057888907771</v>
          </cell>
          <cell r="AE101">
            <v>3.2147343375661439</v>
          </cell>
          <cell r="AF101">
            <v>2.7227565735448365</v>
          </cell>
          <cell r="AG101">
            <v>282.33603971614582</v>
          </cell>
          <cell r="AH101">
            <v>3.6499007157297643E-3</v>
          </cell>
          <cell r="AI101">
            <v>0.24324542747009978</v>
          </cell>
        </row>
        <row r="102">
          <cell r="I102" t="str">
            <v>Rubber Tired Loaders (&gt;50 and &lt;=120)</v>
          </cell>
          <cell r="J102" t="str">
            <v>Construction and Mining Equipment</v>
          </cell>
          <cell r="K102" t="str">
            <v>U</v>
          </cell>
          <cell r="L102" t="str">
            <v>P</v>
          </cell>
          <cell r="M102" t="str">
            <v>NHH</v>
          </cell>
          <cell r="N102" t="str">
            <v>NP</v>
          </cell>
          <cell r="O102" t="str">
            <v>Total</v>
          </cell>
          <cell r="P102" t="str">
            <v>Total</v>
          </cell>
          <cell r="Q102" t="str">
            <v>Total</v>
          </cell>
          <cell r="R102">
            <v>43.431780000000003</v>
          </cell>
          <cell r="S102">
            <v>115.9893</v>
          </cell>
          <cell r="T102">
            <v>312.75740000000002</v>
          </cell>
          <cell r="U102">
            <v>5.2739800000000002E-3</v>
          </cell>
          <cell r="V102">
            <v>2.3899199999999999E-2</v>
          </cell>
          <cell r="W102">
            <v>3.2900699999999998E-2</v>
          </cell>
          <cell r="X102">
            <v>3.4136009999999999</v>
          </cell>
          <cell r="Y102">
            <v>4.0043290000000003E-5</v>
          </cell>
          <cell r="Z102">
            <v>2.7906770000000001E-3</v>
          </cell>
          <cell r="AA102">
            <v>0</v>
          </cell>
          <cell r="AB102">
            <v>4.7586260000000001E-4</v>
          </cell>
          <cell r="AD102">
            <v>0.34374971484438649</v>
          </cell>
          <cell r="AE102">
            <v>1.5577122372494705</v>
          </cell>
          <cell r="AF102">
            <v>2.1444158383575038</v>
          </cell>
          <cell r="AG102">
            <v>222.49313997066972</v>
          </cell>
          <cell r="AH102">
            <v>2.6099586116995273E-3</v>
          </cell>
          <cell r="AI102">
            <v>0.1818919341697898</v>
          </cell>
        </row>
        <row r="103">
          <cell r="I103" t="str">
            <v>Rubber Tired Loaders (&gt;120 and &lt;=175)</v>
          </cell>
          <cell r="J103" t="str">
            <v>Construction and Mining Equipment</v>
          </cell>
          <cell r="K103" t="str">
            <v>U</v>
          </cell>
          <cell r="L103" t="str">
            <v>P</v>
          </cell>
          <cell r="M103" t="str">
            <v>NHH</v>
          </cell>
          <cell r="N103" t="str">
            <v>NP</v>
          </cell>
          <cell r="O103" t="str">
            <v>Total</v>
          </cell>
          <cell r="P103" t="str">
            <v>Total</v>
          </cell>
          <cell r="Q103" t="str">
            <v>Total</v>
          </cell>
          <cell r="R103">
            <v>24.479189999999999</v>
          </cell>
          <cell r="S103">
            <v>65.374380000000002</v>
          </cell>
          <cell r="T103">
            <v>316.99470000000002</v>
          </cell>
          <cell r="U103">
            <v>3.8486670000000001E-3</v>
          </cell>
          <cell r="V103">
            <v>2.045785E-2</v>
          </cell>
          <cell r="W103">
            <v>2.9295600000000002E-2</v>
          </cell>
          <cell r="X103">
            <v>3.4720240000000002</v>
          </cell>
          <cell r="Y103">
            <v>3.9066239999999998E-5</v>
          </cell>
          <cell r="Z103">
            <v>1.6127030000000001E-3</v>
          </cell>
          <cell r="AA103">
            <v>0</v>
          </cell>
          <cell r="AB103">
            <v>3.4725899999999999E-4</v>
          </cell>
          <cell r="AD103">
            <v>0.30518820565487587</v>
          </cell>
          <cell r="AE103">
            <v>1.622248568934803</v>
          </cell>
          <cell r="AF103">
            <v>2.3230566836733288</v>
          </cell>
          <cell r="AG103">
            <v>275.32150080811476</v>
          </cell>
          <cell r="AH103">
            <v>3.0978402878925966E-3</v>
          </cell>
          <cell r="AI103">
            <v>0.12788270193920004</v>
          </cell>
        </row>
        <row r="104">
          <cell r="I104" t="str">
            <v>Rubber Tired Loaders (&gt;175 and &lt;=250)</v>
          </cell>
          <cell r="J104" t="str">
            <v>Construction and Mining Equipment</v>
          </cell>
          <cell r="K104" t="str">
            <v>U</v>
          </cell>
          <cell r="L104" t="str">
            <v>N</v>
          </cell>
          <cell r="M104" t="str">
            <v>NHH</v>
          </cell>
          <cell r="N104" t="str">
            <v>NP</v>
          </cell>
          <cell r="O104" t="str">
            <v>Total</v>
          </cell>
          <cell r="P104" t="str">
            <v>Total</v>
          </cell>
          <cell r="Q104" t="str">
            <v>Total</v>
          </cell>
          <cell r="R104">
            <v>24.344110000000001</v>
          </cell>
          <cell r="S104">
            <v>65.01361</v>
          </cell>
          <cell r="T104">
            <v>438.7756</v>
          </cell>
          <cell r="U104">
            <v>3.860268E-3</v>
          </cell>
          <cell r="V104">
            <v>1.152281E-2</v>
          </cell>
          <cell r="W104">
            <v>3.5848699999999997E-2</v>
          </cell>
          <cell r="X104">
            <v>4.8384090000000004</v>
          </cell>
          <cell r="Y104">
            <v>5.4440410000000002E-5</v>
          </cell>
          <cell r="Z104">
            <v>1.2208989999999999E-3</v>
          </cell>
          <cell r="AA104">
            <v>0</v>
          </cell>
          <cell r="AB104">
            <v>3.4830579999999998E-4</v>
          </cell>
          <cell r="AD104">
            <v>0.21546473912769956</v>
          </cell>
          <cell r="AE104">
            <v>0.64315722397202679</v>
          </cell>
          <cell r="AF104">
            <v>2.0009312290149706</v>
          </cell>
          <cell r="AG104">
            <v>270.06066236284994</v>
          </cell>
          <cell r="AH104">
            <v>3.038646212816055E-3</v>
          </cell>
          <cell r="AI104">
            <v>6.814570504852753E-2</v>
          </cell>
        </row>
        <row r="105">
          <cell r="I105" t="str">
            <v>Rubber Tired Loaders (&gt;250 and &lt;=500)</v>
          </cell>
          <cell r="J105" t="str">
            <v>Construction and Mining Equipment</v>
          </cell>
          <cell r="K105" t="str">
            <v>U</v>
          </cell>
          <cell r="L105" t="str">
            <v>N</v>
          </cell>
          <cell r="M105" t="str">
            <v>NHH</v>
          </cell>
          <cell r="N105" t="str">
            <v>NP</v>
          </cell>
          <cell r="O105" t="str">
            <v>Total</v>
          </cell>
          <cell r="P105" t="str">
            <v>Total</v>
          </cell>
          <cell r="Q105" t="str">
            <v>Total</v>
          </cell>
          <cell r="R105">
            <v>10.13114</v>
          </cell>
          <cell r="S105">
            <v>27.056339999999999</v>
          </cell>
          <cell r="T105">
            <v>290.52449999999999</v>
          </cell>
          <cell r="U105">
            <v>2.394251E-3</v>
          </cell>
          <cell r="V105">
            <v>8.2026549999999997E-3</v>
          </cell>
          <cell r="W105">
            <v>2.103412E-2</v>
          </cell>
          <cell r="X105">
            <v>3.203411</v>
          </cell>
          <cell r="Y105">
            <v>3.1442519999999997E-5</v>
          </cell>
          <cell r="Z105">
            <v>7.4883440000000001E-4</v>
          </cell>
          <cell r="AA105">
            <v>0</v>
          </cell>
          <cell r="AB105">
            <v>2.160295E-4</v>
          </cell>
          <cell r="AD105">
            <v>0.16055863484861591</v>
          </cell>
          <cell r="AE105">
            <v>0.55007060201047142</v>
          </cell>
          <cell r="AF105">
            <v>1.4105495173404832</v>
          </cell>
          <cell r="AG105">
            <v>214.82095946458392</v>
          </cell>
          <cell r="AH105">
            <v>2.1085375290227724E-3</v>
          </cell>
          <cell r="AI105">
            <v>5.0216885778342532E-2</v>
          </cell>
        </row>
        <row r="106">
          <cell r="I106" t="str">
            <v>Rubber Tired Loaders (&gt;500 and &lt;=750)</v>
          </cell>
          <cell r="J106" t="str">
            <v>Construction and Mining Equipment</v>
          </cell>
          <cell r="K106" t="str">
            <v>U</v>
          </cell>
          <cell r="L106" t="str">
            <v>N</v>
          </cell>
          <cell r="M106" t="str">
            <v>NHH</v>
          </cell>
          <cell r="N106" t="str">
            <v>NP</v>
          </cell>
          <cell r="O106" t="str">
            <v>Total</v>
          </cell>
          <cell r="P106" t="str">
            <v>Total</v>
          </cell>
          <cell r="Q106" t="str">
            <v>Total</v>
          </cell>
          <cell r="R106">
            <v>28.764710000000001</v>
          </cell>
          <cell r="S106">
            <v>76.819310000000002</v>
          </cell>
          <cell r="T106">
            <v>1689.8330000000001</v>
          </cell>
          <cell r="U106">
            <v>1.401379E-2</v>
          </cell>
          <cell r="V106">
            <v>4.770974E-2</v>
          </cell>
          <cell r="W106">
            <v>0.12606239999999999</v>
          </cell>
          <cell r="X106">
            <v>18.632239999999999</v>
          </cell>
          <cell r="Y106">
            <v>1.8734209999999999E-4</v>
          </cell>
          <cell r="Z106">
            <v>4.4307239999999996E-3</v>
          </cell>
          <cell r="AA106">
            <v>0</v>
          </cell>
          <cell r="AB106">
            <v>1.264442E-3</v>
          </cell>
          <cell r="AD106">
            <v>0.22066171102031509</v>
          </cell>
          <cell r="AE106">
            <v>0.75123951912611564</v>
          </cell>
          <cell r="AF106">
            <v>1.9849837109966229</v>
          </cell>
          <cell r="AG106">
            <v>293.38401378507569</v>
          </cell>
          <cell r="AH106">
            <v>2.9498963757940552E-3</v>
          </cell>
          <cell r="AI106">
            <v>6.9766361483850861E-2</v>
          </cell>
        </row>
        <row r="107">
          <cell r="I107" t="str">
            <v>Rubber Tired Loaders (&gt;750 and &lt;=1000)</v>
          </cell>
          <cell r="J107" t="str">
            <v>Construction and Mining Equipment</v>
          </cell>
          <cell r="K107" t="str">
            <v>U</v>
          </cell>
          <cell r="L107" t="str">
            <v>N</v>
          </cell>
          <cell r="M107" t="str">
            <v>NHH</v>
          </cell>
          <cell r="N107" t="str">
            <v>NP</v>
          </cell>
          <cell r="O107" t="str">
            <v>Total</v>
          </cell>
          <cell r="P107" t="str">
            <v>Total</v>
          </cell>
          <cell r="Q107" t="str">
            <v>Total</v>
          </cell>
          <cell r="R107">
            <v>3.0904229999999999</v>
          </cell>
          <cell r="S107">
            <v>8.2450620000000008</v>
          </cell>
          <cell r="T107">
            <v>222.03870000000001</v>
          </cell>
          <cell r="U107">
            <v>2.0300280000000001E-3</v>
          </cell>
          <cell r="V107">
            <v>7.1321209999999999E-3</v>
          </cell>
          <cell r="W107">
            <v>2.3177570000000002E-2</v>
          </cell>
          <cell r="X107">
            <v>2.4460709999999999</v>
          </cell>
          <cell r="Y107">
            <v>2.4594570000000001E-5</v>
          </cell>
          <cell r="Z107">
            <v>6.9498819999999997E-4</v>
          </cell>
          <cell r="AA107">
            <v>0</v>
          </cell>
          <cell r="AB107">
            <v>1.8316599999999999E-4</v>
          </cell>
          <cell r="AD107">
            <v>0.22336295368063941</v>
          </cell>
          <cell r="AE107">
            <v>0.78474366489906311</v>
          </cell>
          <cell r="AF107">
            <v>2.5502162996469888</v>
          </cell>
          <cell r="AG107">
            <v>269.13995446001496</v>
          </cell>
          <cell r="AH107">
            <v>2.7061280926692849E-3</v>
          </cell>
          <cell r="AI107">
            <v>7.6469199993887238E-2</v>
          </cell>
        </row>
        <row r="108">
          <cell r="I108" t="str">
            <v>Rubber Tired Dozers (&lt;=175)</v>
          </cell>
          <cell r="J108" t="str">
            <v>Construction and Mining Equipment</v>
          </cell>
          <cell r="K108" t="str">
            <v>U</v>
          </cell>
          <cell r="L108" t="str">
            <v>P</v>
          </cell>
          <cell r="M108" t="str">
            <v>NHH</v>
          </cell>
          <cell r="N108" t="str">
            <v>NP</v>
          </cell>
          <cell r="O108" t="str">
            <v>Total</v>
          </cell>
          <cell r="P108" t="str">
            <v>Total</v>
          </cell>
          <cell r="Q108" t="str">
            <v>Total</v>
          </cell>
          <cell r="R108">
            <v>5.8731279999999997E-2</v>
          </cell>
          <cell r="S108">
            <v>0.26210670000000003</v>
          </cell>
          <cell r="T108">
            <v>1.552216</v>
          </cell>
          <cell r="U108">
            <v>2.6747279999999999E-5</v>
          </cell>
          <cell r="V108">
            <v>1.0982279999999999E-4</v>
          </cell>
          <cell r="W108">
            <v>1.9503810000000001E-4</v>
          </cell>
          <cell r="X108">
            <v>1.695313E-2</v>
          </cell>
          <cell r="Y108">
            <v>1.9075189999999999E-7</v>
          </cell>
          <cell r="Z108">
            <v>1.107806E-5</v>
          </cell>
          <cell r="AA108">
            <v>0</v>
          </cell>
          <cell r="AB108">
            <v>2.4133639999999999E-6</v>
          </cell>
          <cell r="AD108">
            <v>0.52901318249399965</v>
          </cell>
          <cell r="AE108">
            <v>2.1720978334395875</v>
          </cell>
          <cell r="AF108">
            <v>3.8575034915170043</v>
          </cell>
          <cell r="AG108">
            <v>335.30247765509233</v>
          </cell>
          <cell r="AH108">
            <v>3.772730149973274E-3</v>
          </cell>
          <cell r="AI108">
            <v>0.21910413980260712</v>
          </cell>
        </row>
        <row r="109">
          <cell r="I109" t="str">
            <v>Rubber Tired Dozers (&gt;175 and &lt;=250)</v>
          </cell>
          <cell r="J109" t="str">
            <v>Construction and Mining Equipment</v>
          </cell>
          <cell r="K109" t="str">
            <v>U</v>
          </cell>
          <cell r="L109" t="str">
            <v>N</v>
          </cell>
          <cell r="M109" t="str">
            <v>NHH</v>
          </cell>
          <cell r="N109" t="str">
            <v>NP</v>
          </cell>
          <cell r="O109" t="str">
            <v>Total</v>
          </cell>
          <cell r="P109" t="str">
            <v>Total</v>
          </cell>
          <cell r="Q109" t="str">
            <v>Total</v>
          </cell>
          <cell r="R109">
            <v>1.4389160000000001</v>
          </cell>
          <cell r="S109">
            <v>6.4216179999999996</v>
          </cell>
          <cell r="T109">
            <v>53.579500000000003</v>
          </cell>
          <cell r="U109">
            <v>7.4274219999999997E-4</v>
          </cell>
          <cell r="V109">
            <v>2.092745E-3</v>
          </cell>
          <cell r="W109">
            <v>6.2758019999999996E-3</v>
          </cell>
          <cell r="X109">
            <v>0.58861289999999999</v>
          </cell>
          <cell r="Y109">
            <v>6.6229050000000001E-6</v>
          </cell>
          <cell r="Z109">
            <v>2.6226930000000003E-4</v>
          </cell>
          <cell r="AA109">
            <v>0</v>
          </cell>
          <cell r="AB109">
            <v>6.7016419999999999E-5</v>
          </cell>
          <cell r="AD109">
            <v>0.41971710172732174</v>
          </cell>
          <cell r="AE109">
            <v>1.1825918414953989</v>
          </cell>
          <cell r="AF109">
            <v>3.5464006575289906</v>
          </cell>
          <cell r="AG109">
            <v>332.61998635234926</v>
          </cell>
          <cell r="AH109">
            <v>3.742545517967591E-3</v>
          </cell>
          <cell r="AI109">
            <v>0.14820608074787386</v>
          </cell>
        </row>
        <row r="110">
          <cell r="I110" t="str">
            <v>Rubber Tired Dozers (&gt;250 and &lt;=500)</v>
          </cell>
          <cell r="J110" t="str">
            <v>Construction and Mining Equipment</v>
          </cell>
          <cell r="K110" t="str">
            <v>U</v>
          </cell>
          <cell r="L110" t="str">
            <v>N</v>
          </cell>
          <cell r="M110" t="str">
            <v>NHH</v>
          </cell>
          <cell r="N110" t="str">
            <v>NP</v>
          </cell>
          <cell r="O110" t="str">
            <v>Total</v>
          </cell>
          <cell r="P110" t="str">
            <v>Total</v>
          </cell>
          <cell r="Q110" t="str">
            <v>Total</v>
          </cell>
          <cell r="R110">
            <v>2.2141690000000001</v>
          </cell>
          <cell r="S110">
            <v>9.8814220000000006</v>
          </cell>
          <cell r="T110">
            <v>119.2278</v>
          </cell>
          <cell r="U110">
            <v>1.511058E-3</v>
          </cell>
          <cell r="V110">
            <v>6.5147699999999996E-3</v>
          </cell>
          <cell r="W110">
            <v>1.262447E-2</v>
          </cell>
          <cell r="X110">
            <v>1.3074840000000001</v>
          </cell>
          <cell r="Y110">
            <v>1.283338E-5</v>
          </cell>
          <cell r="Z110">
            <v>5.1996919999999997E-4</v>
          </cell>
          <cell r="AA110">
            <v>0</v>
          </cell>
          <cell r="AB110">
            <v>1.3634040000000001E-4</v>
          </cell>
          <cell r="AD110">
            <v>0.27745638585215771</v>
          </cell>
          <cell r="AE110">
            <v>1.1962244591922095</v>
          </cell>
          <cell r="AF110">
            <v>2.3180710598130512</v>
          </cell>
          <cell r="AG110">
            <v>240.07667819469711</v>
          </cell>
          <cell r="AH110">
            <v>2.3564305493682992E-3</v>
          </cell>
          <cell r="AI110">
            <v>9.5475339124267741E-2</v>
          </cell>
        </row>
        <row r="111">
          <cell r="I111" t="str">
            <v>Rubber Tired Dozers (&gt;500 and &lt;=750)</v>
          </cell>
          <cell r="J111" t="str">
            <v>Construction and Mining Equipment</v>
          </cell>
          <cell r="K111" t="str">
            <v>U</v>
          </cell>
          <cell r="L111" t="str">
            <v>N</v>
          </cell>
          <cell r="M111" t="str">
            <v>NHH</v>
          </cell>
          <cell r="N111" t="str">
            <v>NP</v>
          </cell>
          <cell r="O111" t="str">
            <v>Total</v>
          </cell>
          <cell r="P111" t="str">
            <v>Total</v>
          </cell>
          <cell r="Q111" t="str">
            <v>Total</v>
          </cell>
          <cell r="R111">
            <v>31.61741</v>
          </cell>
          <cell r="S111">
            <v>141.1026</v>
          </cell>
          <cell r="T111">
            <v>2563.3440000000001</v>
          </cell>
          <cell r="U111">
            <v>3.2611620000000001E-2</v>
          </cell>
          <cell r="V111">
            <v>0.14006199999999999</v>
          </cell>
          <cell r="W111">
            <v>0.2766865</v>
          </cell>
          <cell r="X111">
            <v>28.1098</v>
          </cell>
          <cell r="Y111">
            <v>2.8263620000000002E-4</v>
          </cell>
          <cell r="Z111">
            <v>1.128785E-2</v>
          </cell>
          <cell r="AA111">
            <v>0</v>
          </cell>
          <cell r="AB111">
            <v>2.9424949999999998E-3</v>
          </cell>
          <cell r="AD111">
            <v>0.27956264131206654</v>
          </cell>
          <cell r="AE111">
            <v>1.2006794715334799</v>
          </cell>
          <cell r="AF111">
            <v>2.3718910239782969</v>
          </cell>
          <cell r="AG111">
            <v>240.97085439956459</v>
          </cell>
          <cell r="AH111">
            <v>2.4228947412733718E-3</v>
          </cell>
          <cell r="AI111">
            <v>9.6764931050172018E-2</v>
          </cell>
        </row>
        <row r="112">
          <cell r="I112" t="str">
            <v>Rubber Tired Dozers (&gt;750 and &lt;=1000)</v>
          </cell>
          <cell r="J112" t="str">
            <v>Construction and Mining Equipment</v>
          </cell>
          <cell r="K112" t="str">
            <v>U</v>
          </cell>
          <cell r="L112" t="str">
            <v>N</v>
          </cell>
          <cell r="M112" t="str">
            <v>NHH</v>
          </cell>
          <cell r="N112" t="str">
            <v>NP</v>
          </cell>
          <cell r="O112" t="str">
            <v>Total</v>
          </cell>
          <cell r="P112" t="str">
            <v>Total</v>
          </cell>
          <cell r="Q112" t="str">
            <v>Total</v>
          </cell>
          <cell r="R112">
            <v>2.1395240000000002</v>
          </cell>
          <cell r="S112">
            <v>9.5387489999999993</v>
          </cell>
          <cell r="T112">
            <v>257.4228</v>
          </cell>
          <cell r="U112">
            <v>3.4235720000000002E-3</v>
          </cell>
          <cell r="V112">
            <v>1.5252079999999999E-2</v>
          </cell>
          <cell r="W112">
            <v>3.3991359999999998E-2</v>
          </cell>
          <cell r="X112">
            <v>2.82043</v>
          </cell>
          <cell r="Y112">
            <v>2.8358639999999999E-5</v>
          </cell>
          <cell r="Z112">
            <v>1.1697890000000001E-3</v>
          </cell>
          <cell r="AA112">
            <v>0</v>
          </cell>
          <cell r="AB112">
            <v>3.0890330000000001E-4</v>
          </cell>
          <cell r="AD112">
            <v>0.32560501575206569</v>
          </cell>
          <cell r="AE112">
            <v>1.4505766926040302</v>
          </cell>
          <cell r="AF112">
            <v>3.2328098571416444</v>
          </cell>
          <cell r="AG112">
            <v>268.24210344564057</v>
          </cell>
          <cell r="AH112">
            <v>2.6970998196933372E-3</v>
          </cell>
          <cell r="AI112">
            <v>0.11125490153897544</v>
          </cell>
        </row>
        <row r="113">
          <cell r="I113" t="str">
            <v>Tractors/Loaders/Backhoes (&lt;=25)</v>
          </cell>
          <cell r="J113" t="str">
            <v>Construction and Mining Equipment</v>
          </cell>
          <cell r="K113" t="str">
            <v>U</v>
          </cell>
          <cell r="L113" t="str">
            <v>P</v>
          </cell>
          <cell r="M113" t="str">
            <v>NHH</v>
          </cell>
          <cell r="N113" t="str">
            <v>NP</v>
          </cell>
          <cell r="O113" t="str">
            <v>Total</v>
          </cell>
          <cell r="P113" t="str">
            <v>Total</v>
          </cell>
          <cell r="Q113" t="str">
            <v>Total</v>
          </cell>
          <cell r="R113">
            <v>1.6562220000000001</v>
          </cell>
          <cell r="S113">
            <v>4.2781180000000001</v>
          </cell>
          <cell r="T113">
            <v>3.0881370000000001</v>
          </cell>
          <cell r="U113">
            <v>4.126899E-5</v>
          </cell>
          <cell r="V113">
            <v>1.3975270000000001E-4</v>
          </cell>
          <cell r="W113">
            <v>2.6240649999999998E-4</v>
          </cell>
          <cell r="X113">
            <v>3.3901979999999998E-2</v>
          </cell>
          <cell r="Y113">
            <v>4.3015179999999999E-7</v>
          </cell>
          <cell r="Z113">
            <v>1.118981E-5</v>
          </cell>
          <cell r="AA113">
            <v>0</v>
          </cell>
          <cell r="AB113">
            <v>3.7236350000000001E-6</v>
          </cell>
          <cell r="AD113">
            <v>0.35005324984490849</v>
          </cell>
          <cell r="AE113">
            <v>1.1854151703155453</v>
          </cell>
          <cell r="AF113">
            <v>2.2257934615174237</v>
          </cell>
          <cell r="AG113">
            <v>287.56454362408886</v>
          </cell>
          <cell r="AH113">
            <v>3.6486484286782179E-3</v>
          </cell>
          <cell r="AI113">
            <v>9.4914592182824317E-2</v>
          </cell>
        </row>
        <row r="114">
          <cell r="I114" t="str">
            <v>Tractors/Loaders/Backhoes (&gt;25 and &lt;=50)</v>
          </cell>
          <cell r="J114" t="str">
            <v>Construction and Mining Equipment</v>
          </cell>
          <cell r="K114" t="str">
            <v>U</v>
          </cell>
          <cell r="L114" t="str">
            <v>P</v>
          </cell>
          <cell r="M114" t="str">
            <v>NHH</v>
          </cell>
          <cell r="N114" t="str">
            <v>NP</v>
          </cell>
          <cell r="O114" t="str">
            <v>Total</v>
          </cell>
          <cell r="P114" t="str">
            <v>Total</v>
          </cell>
          <cell r="Q114" t="str">
            <v>Total</v>
          </cell>
          <cell r="R114">
            <v>9.8962230000000009</v>
          </cell>
          <cell r="S114">
            <v>26.14376</v>
          </cell>
          <cell r="T114">
            <v>36.659489999999998</v>
          </cell>
          <cell r="U114">
            <v>1.047245E-3</v>
          </cell>
          <cell r="V114">
            <v>4.0674969999999998E-3</v>
          </cell>
          <cell r="W114">
            <v>3.6165220000000001E-3</v>
          </cell>
          <cell r="X114">
            <v>0.39633750000000001</v>
          </cell>
          <cell r="Y114">
            <v>5.1236539999999998E-6</v>
          </cell>
          <cell r="Z114">
            <v>2.7823209999999998E-4</v>
          </cell>
          <cell r="AA114">
            <v>0</v>
          </cell>
          <cell r="AB114">
            <v>9.4491230000000003E-5</v>
          </cell>
          <cell r="AD114">
            <v>0.72679726558077351</v>
          </cell>
          <cell r="AE114">
            <v>2.8228787889729712</v>
          </cell>
          <cell r="AF114">
            <v>2.5098981618558311</v>
          </cell>
          <cell r="AG114">
            <v>275.06172027282997</v>
          </cell>
          <cell r="AH114">
            <v>3.5558610611480523E-3</v>
          </cell>
          <cell r="AI114">
            <v>0.19309553110952671</v>
          </cell>
        </row>
        <row r="115">
          <cell r="I115" t="str">
            <v>Tractors/Loaders/Backhoes (&gt;50 and &lt;=120)</v>
          </cell>
          <cell r="J115" t="str">
            <v>Construction and Mining Equipment</v>
          </cell>
          <cell r="K115" t="str">
            <v>U</v>
          </cell>
          <cell r="L115" t="str">
            <v>P</v>
          </cell>
          <cell r="M115" t="str">
            <v>NHH</v>
          </cell>
          <cell r="N115" t="str">
            <v>NP</v>
          </cell>
          <cell r="O115" t="str">
            <v>Total</v>
          </cell>
          <cell r="P115" t="str">
            <v>Total</v>
          </cell>
          <cell r="Q115" t="str">
            <v>Total</v>
          </cell>
          <cell r="R115">
            <v>132.36859999999999</v>
          </cell>
          <cell r="S115">
            <v>349.69009999999997</v>
          </cell>
          <cell r="T115">
            <v>826.5874</v>
          </cell>
          <cell r="U115">
            <v>1.119561E-2</v>
          </cell>
          <cell r="V115">
            <v>6.1266510000000003E-2</v>
          </cell>
          <cell r="W115">
            <v>7.4640040000000005E-2</v>
          </cell>
          <cell r="X115">
            <v>9.03627</v>
          </cell>
          <cell r="Y115">
            <v>1.0600009999999999E-4</v>
          </cell>
          <cell r="Z115">
            <v>5.9482099999999998E-3</v>
          </cell>
          <cell r="AA115">
            <v>0</v>
          </cell>
          <cell r="AB115">
            <v>1.010162E-3</v>
          </cell>
          <cell r="AD115">
            <v>0.24203948467514527</v>
          </cell>
          <cell r="AE115">
            <v>1.3245293921675225</v>
          </cell>
          <cell r="AF115">
            <v>1.6136536390363927</v>
          </cell>
          <cell r="AG115">
            <v>195.3564061436112</v>
          </cell>
          <cell r="AH115">
            <v>2.2916312357713305E-3</v>
          </cell>
          <cell r="AI115">
            <v>0.12859519786233581</v>
          </cell>
        </row>
        <row r="116">
          <cell r="I116" t="str">
            <v>Tractors/Loaders/Backhoes (&gt;120 and &lt;=175)</v>
          </cell>
          <cell r="J116" t="str">
            <v>Construction and Mining Equipment</v>
          </cell>
          <cell r="K116" t="str">
            <v>U</v>
          </cell>
          <cell r="L116" t="str">
            <v>P</v>
          </cell>
          <cell r="M116" t="str">
            <v>NHH</v>
          </cell>
          <cell r="N116" t="str">
            <v>NP</v>
          </cell>
          <cell r="O116" t="str">
            <v>Total</v>
          </cell>
          <cell r="P116" t="str">
            <v>Total</v>
          </cell>
          <cell r="Q116" t="str">
            <v>Total</v>
          </cell>
          <cell r="R116">
            <v>9.8786009999999997</v>
          </cell>
          <cell r="S116">
            <v>26.097200000000001</v>
          </cell>
          <cell r="T116">
            <v>120.5622</v>
          </cell>
          <cell r="U116">
            <v>1.2158430000000001E-3</v>
          </cell>
          <cell r="V116">
            <v>7.6389140000000001E-3</v>
          </cell>
          <cell r="W116">
            <v>9.3996470000000006E-3</v>
          </cell>
          <cell r="X116">
            <v>1.3217699999999999</v>
          </cell>
          <cell r="Y116">
            <v>1.487218E-5</v>
          </cell>
          <cell r="Z116">
            <v>5.0078570000000003E-4</v>
          </cell>
          <cell r="AA116">
            <v>0</v>
          </cell>
          <cell r="AB116">
            <v>1.097035E-4</v>
          </cell>
          <cell r="AD116">
            <v>0.24151748509418638</v>
          </cell>
          <cell r="AE116">
            <v>1.5174091540854959</v>
          </cell>
          <cell r="AF116">
            <v>1.8671646785095721</v>
          </cell>
          <cell r="AG116">
            <v>262.55903621844487</v>
          </cell>
          <cell r="AH116">
            <v>2.9542395781922966E-3</v>
          </cell>
          <cell r="AI116">
            <v>9.9477072973345806E-2</v>
          </cell>
        </row>
        <row r="117">
          <cell r="I117" t="str">
            <v>Tractors/Loaders/Backhoes (&gt;175 and &lt;=250)</v>
          </cell>
          <cell r="J117" t="str">
            <v>Construction and Mining Equipment</v>
          </cell>
          <cell r="K117" t="str">
            <v>U</v>
          </cell>
          <cell r="L117" t="str">
            <v>N</v>
          </cell>
          <cell r="M117" t="str">
            <v>NHH</v>
          </cell>
          <cell r="N117" t="str">
            <v>NP</v>
          </cell>
          <cell r="O117" t="str">
            <v>Total</v>
          </cell>
          <cell r="P117" t="str">
            <v>Total</v>
          </cell>
          <cell r="Q117" t="str">
            <v>Total</v>
          </cell>
          <cell r="R117">
            <v>3.1949809999999998</v>
          </cell>
          <cell r="S117">
            <v>8.4404749999999993</v>
          </cell>
          <cell r="T117">
            <v>65.603120000000004</v>
          </cell>
          <cell r="U117">
            <v>4.8311859999999998E-4</v>
          </cell>
          <cell r="V117">
            <v>1.5210899999999999E-3</v>
          </cell>
          <cell r="W117">
            <v>4.3736629999999999E-3</v>
          </cell>
          <cell r="X117">
            <v>0.7241204</v>
          </cell>
          <cell r="Y117">
            <v>8.1475960000000005E-6</v>
          </cell>
          <cell r="Z117">
            <v>1.398029E-4</v>
          </cell>
          <cell r="AA117">
            <v>0</v>
          </cell>
          <cell r="AB117">
            <v>4.3591000000000003E-5</v>
          </cell>
          <cell r="AD117">
            <v>0.20770641174578447</v>
          </cell>
          <cell r="AE117">
            <v>0.65395980581661584</v>
          </cell>
          <cell r="AF117">
            <v>1.8803619813339891</v>
          </cell>
          <cell r="AG117">
            <v>311.31993252986359</v>
          </cell>
          <cell r="AH117">
            <v>3.5028829970825109E-3</v>
          </cell>
          <cell r="AI117">
            <v>6.0105238570104177E-2</v>
          </cell>
        </row>
        <row r="118">
          <cell r="I118" t="str">
            <v>Tractors/Loaders/Backhoes (&gt;250 and &lt;=500)</v>
          </cell>
          <cell r="J118" t="str">
            <v>Construction and Mining Equipment</v>
          </cell>
          <cell r="K118" t="str">
            <v>U</v>
          </cell>
          <cell r="L118" t="str">
            <v>N</v>
          </cell>
          <cell r="M118" t="str">
            <v>NHH</v>
          </cell>
          <cell r="N118" t="str">
            <v>NP</v>
          </cell>
          <cell r="O118" t="str">
            <v>Total</v>
          </cell>
          <cell r="P118" t="str">
            <v>Total</v>
          </cell>
          <cell r="Q118" t="str">
            <v>Total</v>
          </cell>
          <cell r="R118">
            <v>5.1566070000000002</v>
          </cell>
          <cell r="S118">
            <v>13.622680000000001</v>
          </cell>
          <cell r="T118">
            <v>212.58500000000001</v>
          </cell>
          <cell r="U118">
            <v>1.4912860000000001E-3</v>
          </cell>
          <cell r="V118">
            <v>4.9269029999999998E-3</v>
          </cell>
          <cell r="W118">
            <v>1.248488E-2</v>
          </cell>
          <cell r="X118">
            <v>2.3468049999999998</v>
          </cell>
          <cell r="Y118">
            <v>2.6405589999999999E-5</v>
          </cell>
          <cell r="Z118">
            <v>4.277285E-4</v>
          </cell>
          <cell r="AA118">
            <v>0</v>
          </cell>
          <cell r="AB118">
            <v>1.345563E-4</v>
          </cell>
          <cell r="AD118">
            <v>0.19862386244116431</v>
          </cell>
          <cell r="AE118">
            <v>0.65621249293090633</v>
          </cell>
          <cell r="AF118">
            <v>1.6628568146649558</v>
          </cell>
          <cell r="AG118">
            <v>312.5701397962809</v>
          </cell>
          <cell r="AH118">
            <v>3.5169513264643962E-3</v>
          </cell>
          <cell r="AI118">
            <v>5.6969009798365666E-2</v>
          </cell>
        </row>
        <row r="119">
          <cell r="I119" t="str">
            <v>Tractors/Loaders/Backhoes (&gt;500 and &lt;=750)</v>
          </cell>
          <cell r="J119" t="str">
            <v>Construction and Mining Equipment</v>
          </cell>
          <cell r="K119" t="str">
            <v>U</v>
          </cell>
          <cell r="L119" t="str">
            <v>N</v>
          </cell>
          <cell r="M119" t="str">
            <v>NHH</v>
          </cell>
          <cell r="N119" t="str">
            <v>NP</v>
          </cell>
          <cell r="O119" t="str">
            <v>Total</v>
          </cell>
          <cell r="P119" t="str">
            <v>Total</v>
          </cell>
          <cell r="Q119" t="str">
            <v>Total</v>
          </cell>
          <cell r="R119">
            <v>143.8235</v>
          </cell>
          <cell r="S119">
            <v>379.95190000000002</v>
          </cell>
          <cell r="T119">
            <v>8894.0059999999994</v>
          </cell>
          <cell r="U119">
            <v>6.2796599999999994E-2</v>
          </cell>
          <cell r="V119">
            <v>0.20612530000000001</v>
          </cell>
          <cell r="W119">
            <v>0.53971460000000004</v>
          </cell>
          <cell r="X119">
            <v>98.182550000000006</v>
          </cell>
          <cell r="Y119">
            <v>1.104722E-3</v>
          </cell>
          <cell r="Z119">
            <v>1.82381E-2</v>
          </cell>
          <cell r="AA119">
            <v>0</v>
          </cell>
          <cell r="AB119">
            <v>5.666038E-3</v>
          </cell>
          <cell r="AD119">
            <v>0.19991679831052298</v>
          </cell>
          <cell r="AE119">
            <v>0.65621243867973822</v>
          </cell>
          <cell r="AF119">
            <v>1.7182142796496085</v>
          </cell>
          <cell r="AG119">
            <v>312.57012395516381</v>
          </cell>
          <cell r="AH119">
            <v>3.516949727583939E-3</v>
          </cell>
          <cell r="AI119">
            <v>5.806210143968224E-2</v>
          </cell>
        </row>
        <row r="120">
          <cell r="I120" t="str">
            <v>Crawler Tractors (&lt;=50)</v>
          </cell>
          <cell r="J120" t="str">
            <v>Construction and Mining Equipment</v>
          </cell>
          <cell r="K120" t="str">
            <v>U</v>
          </cell>
          <cell r="L120" t="str">
            <v>P</v>
          </cell>
          <cell r="M120" t="str">
            <v>NHH</v>
          </cell>
          <cell r="N120" t="str">
            <v>NP</v>
          </cell>
          <cell r="O120" t="str">
            <v>Total</v>
          </cell>
          <cell r="P120" t="str">
            <v>Total</v>
          </cell>
          <cell r="Q120" t="str">
            <v>Total</v>
          </cell>
          <cell r="R120">
            <v>8.2223770000000002E-2</v>
          </cell>
          <cell r="S120">
            <v>0.23581930000000001</v>
          </cell>
          <cell r="T120">
            <v>0.27410390000000001</v>
          </cell>
          <cell r="U120">
            <v>1.2989050000000001E-5</v>
          </cell>
          <cell r="V120">
            <v>3.7377230000000001E-5</v>
          </cell>
          <cell r="W120">
            <v>3.0000789999999998E-5</v>
          </cell>
          <cell r="X120">
            <v>2.930911E-3</v>
          </cell>
          <cell r="Y120">
            <v>3.7889370000000001E-8</v>
          </cell>
          <cell r="Z120">
            <v>2.9769299999999998E-6</v>
          </cell>
          <cell r="AA120">
            <v>0</v>
          </cell>
          <cell r="AB120">
            <v>1.1719810000000001E-6</v>
          </cell>
          <cell r="AD120">
            <v>0.99938098026751843</v>
          </cell>
          <cell r="AE120">
            <v>2.8758140708584921</v>
          </cell>
          <cell r="AF120">
            <v>2.3082688048009641</v>
          </cell>
          <cell r="AG120">
            <v>225.50507606459695</v>
          </cell>
          <cell r="AH120">
            <v>2.9152182594045523E-3</v>
          </cell>
          <cell r="AI120">
            <v>0.22904579023006172</v>
          </cell>
        </row>
        <row r="121">
          <cell r="I121" t="str">
            <v>Crawler Tractors (&gt;50 and &lt;=120)</v>
          </cell>
          <cell r="J121" t="str">
            <v>Construction and Mining Equipment</v>
          </cell>
          <cell r="K121" t="str">
            <v>U</v>
          </cell>
          <cell r="L121" t="str">
            <v>P</v>
          </cell>
          <cell r="M121" t="str">
            <v>NHH</v>
          </cell>
          <cell r="N121" t="str">
            <v>NP</v>
          </cell>
          <cell r="O121" t="str">
            <v>Total</v>
          </cell>
          <cell r="P121" t="str">
            <v>Total</v>
          </cell>
          <cell r="Q121" t="str">
            <v>Total</v>
          </cell>
          <cell r="R121">
            <v>46.650260000000003</v>
          </cell>
          <cell r="S121">
            <v>133.7937</v>
          </cell>
          <cell r="T121">
            <v>403.73</v>
          </cell>
          <cell r="U121">
            <v>8.2011970000000003E-3</v>
          </cell>
          <cell r="V121">
            <v>3.2207659999999999E-2</v>
          </cell>
          <cell r="W121">
            <v>4.8819210000000002E-2</v>
          </cell>
          <cell r="X121">
            <v>4.398568</v>
          </cell>
          <cell r="Y121">
            <v>5.159747E-5</v>
          </cell>
          <cell r="Z121">
            <v>4.2335610000000003E-3</v>
          </cell>
          <cell r="AA121">
            <v>0</v>
          </cell>
          <cell r="AB121">
            <v>7.3998089999999998E-4</v>
          </cell>
          <cell r="AD121">
            <v>0.46340783848566869</v>
          </cell>
          <cell r="AE121">
            <v>1.8198906944048936</v>
          </cell>
          <cell r="AF121">
            <v>2.7585247108047688</v>
          </cell>
          <cell r="AG121">
            <v>248.54065684707129</v>
          </cell>
          <cell r="AH121">
            <v>2.9155100217723253E-3</v>
          </cell>
          <cell r="AI121">
            <v>0.23921695236771243</v>
          </cell>
        </row>
        <row r="122">
          <cell r="I122" t="str">
            <v>Crawler Tractors (&gt;120 and &lt;=175)</v>
          </cell>
          <cell r="J122" t="str">
            <v>Construction and Mining Equipment</v>
          </cell>
          <cell r="K122" t="str">
            <v>U</v>
          </cell>
          <cell r="L122" t="str">
            <v>P</v>
          </cell>
          <cell r="M122" t="str">
            <v>NHH</v>
          </cell>
          <cell r="N122" t="str">
            <v>NP</v>
          </cell>
          <cell r="O122" t="str">
            <v>Total</v>
          </cell>
          <cell r="P122" t="str">
            <v>Total</v>
          </cell>
          <cell r="Q122" t="str">
            <v>Total</v>
          </cell>
          <cell r="R122">
            <v>15.786960000000001</v>
          </cell>
          <cell r="S122">
            <v>45.277290000000001</v>
          </cell>
          <cell r="T122">
            <v>250.56960000000001</v>
          </cell>
          <cell r="U122">
            <v>3.6327989999999999E-3</v>
          </cell>
          <cell r="V122">
            <v>1.6769860000000001E-2</v>
          </cell>
          <cell r="W122">
            <v>2.6960330000000001E-2</v>
          </cell>
          <cell r="X122">
            <v>2.7410640000000002</v>
          </cell>
          <cell r="Y122">
            <v>3.0841659999999997E-5</v>
          </cell>
          <cell r="Z122">
            <v>1.5126320000000001E-3</v>
          </cell>
          <cell r="AA122">
            <v>0</v>
          </cell>
          <cell r="AB122">
            <v>3.2778160000000001E-4</v>
          </cell>
          <cell r="AD122">
            <v>0.41593545055368819</v>
          </cell>
          <cell r="AE122">
            <v>1.9200564839459255</v>
          </cell>
          <cell r="AF122">
            <v>3.0868090983360532</v>
          </cell>
          <cell r="AG122">
            <v>313.83671098689877</v>
          </cell>
          <cell r="AH122">
            <v>3.5311999777371834E-3</v>
          </cell>
          <cell r="AI122">
            <v>0.17318802180960921</v>
          </cell>
        </row>
        <row r="123">
          <cell r="I123" t="str">
            <v>Crawler Tractors (&gt;175 and &lt;=250)</v>
          </cell>
          <cell r="J123" t="str">
            <v>Construction and Mining Equipment</v>
          </cell>
          <cell r="K123" t="str">
            <v>U</v>
          </cell>
          <cell r="L123" t="str">
            <v>N</v>
          </cell>
          <cell r="M123" t="str">
            <v>NHH</v>
          </cell>
          <cell r="N123" t="str">
            <v>NP</v>
          </cell>
          <cell r="O123" t="str">
            <v>Total</v>
          </cell>
          <cell r="P123" t="str">
            <v>Total</v>
          </cell>
          <cell r="Q123" t="str">
            <v>Total</v>
          </cell>
          <cell r="R123">
            <v>13.566929999999999</v>
          </cell>
          <cell r="S123">
            <v>38.910170000000001</v>
          </cell>
          <cell r="T123">
            <v>293.3227</v>
          </cell>
          <cell r="U123">
            <v>3.248782E-3</v>
          </cell>
          <cell r="V123">
            <v>9.2899929999999999E-3</v>
          </cell>
          <cell r="W123">
            <v>2.8725299999999999E-2</v>
          </cell>
          <cell r="X123">
            <v>3.229203</v>
          </cell>
          <cell r="Y123">
            <v>3.633407E-5</v>
          </cell>
          <cell r="Z123">
            <v>1.091687E-3</v>
          </cell>
          <cell r="AA123">
            <v>0</v>
          </cell>
          <cell r="AB123">
            <v>2.9313229999999998E-4</v>
          </cell>
          <cell r="AD123">
            <v>0.30298454418472093</v>
          </cell>
          <cell r="AE123">
            <v>0.86639371142300337</v>
          </cell>
          <cell r="AF123">
            <v>2.678949196058511</v>
          </cell>
          <cell r="AG123">
            <v>301.15858775225092</v>
          </cell>
          <cell r="AH123">
            <v>3.3885504282299465E-3</v>
          </cell>
          <cell r="AI123">
            <v>0.10181178302741931</v>
          </cell>
        </row>
        <row r="124">
          <cell r="I124" t="str">
            <v>Crawler Tractors (&gt;250 and &lt;=500)</v>
          </cell>
          <cell r="J124" t="str">
            <v>Construction and Mining Equipment</v>
          </cell>
          <cell r="K124" t="str">
            <v>U</v>
          </cell>
          <cell r="L124" t="str">
            <v>N</v>
          </cell>
          <cell r="M124" t="str">
            <v>NHH</v>
          </cell>
          <cell r="N124" t="str">
            <v>NP</v>
          </cell>
          <cell r="O124" t="str">
            <v>Total</v>
          </cell>
          <cell r="P124" t="str">
            <v>Total</v>
          </cell>
          <cell r="Q124" t="str">
            <v>Total</v>
          </cell>
          <cell r="R124">
            <v>9.2971629999999994</v>
          </cell>
          <cell r="S124">
            <v>26.66441</v>
          </cell>
          <cell r="T124">
            <v>313.81470000000002</v>
          </cell>
          <cell r="U124">
            <v>3.2194900000000002E-3</v>
          </cell>
          <cell r="V124">
            <v>1.176727E-2</v>
          </cell>
          <cell r="W124">
            <v>2.7538130000000001E-2</v>
          </cell>
          <cell r="X124">
            <v>3.452998</v>
          </cell>
          <cell r="Y124">
            <v>3.3892310000000001E-5</v>
          </cell>
          <cell r="Z124">
            <v>1.0612009999999999E-3</v>
          </cell>
          <cell r="AA124">
            <v>0</v>
          </cell>
          <cell r="AB124">
            <v>2.9048939999999998E-4</v>
          </cell>
          <cell r="AD124">
            <v>0.2190726386220434</v>
          </cell>
          <cell r="AE124">
            <v>0.80071281112164117</v>
          </cell>
          <cell r="AF124">
            <v>1.8738529400050481</v>
          </cell>
          <cell r="AG124">
            <v>234.961867568043</v>
          </cell>
          <cell r="AH124">
            <v>2.3062279369391635E-3</v>
          </cell>
          <cell r="AI124">
            <v>7.2210226830445534E-2</v>
          </cell>
        </row>
        <row r="125">
          <cell r="I125" t="str">
            <v>Crawler Tractors (&gt;500 and &lt;=750)</v>
          </cell>
          <cell r="J125" t="str">
            <v>Construction and Mining Equipment</v>
          </cell>
          <cell r="K125" t="str">
            <v>U</v>
          </cell>
          <cell r="L125" t="str">
            <v>N</v>
          </cell>
          <cell r="M125" t="str">
            <v>NHH</v>
          </cell>
          <cell r="N125" t="str">
            <v>NP</v>
          </cell>
          <cell r="O125" t="str">
            <v>Total</v>
          </cell>
          <cell r="P125" t="str">
            <v>Total</v>
          </cell>
          <cell r="Q125" t="str">
            <v>Total</v>
          </cell>
          <cell r="R125">
            <v>19.017990000000001</v>
          </cell>
          <cell r="S125">
            <v>54.543950000000002</v>
          </cell>
          <cell r="T125">
            <v>1150.7260000000001</v>
          </cell>
          <cell r="U125">
            <v>1.186391E-2</v>
          </cell>
          <cell r="V125">
            <v>4.3148529999999997E-2</v>
          </cell>
          <cell r="W125">
            <v>0.1034554</v>
          </cell>
          <cell r="X125">
            <v>12.66155</v>
          </cell>
          <cell r="Y125">
            <v>1.273084E-4</v>
          </cell>
          <cell r="Z125">
            <v>3.941918E-3</v>
          </cell>
          <cell r="AA125">
            <v>0</v>
          </cell>
          <cell r="AB125">
            <v>1.070461E-3</v>
          </cell>
          <cell r="AD125">
            <v>0.26310132537155817</v>
          </cell>
          <cell r="AE125">
            <v>0.95688819544605774</v>
          </cell>
          <cell r="AF125">
            <v>2.294290234572304</v>
          </cell>
          <cell r="AG125">
            <v>280.79027793183292</v>
          </cell>
          <cell r="AH125">
            <v>2.8232689535686354E-3</v>
          </cell>
          <cell r="AI125">
            <v>8.7418384858449008E-2</v>
          </cell>
        </row>
        <row r="126">
          <cell r="I126" t="str">
            <v>Crawler Tractors (&gt;750 and &lt;=1000)</v>
          </cell>
          <cell r="J126" t="str">
            <v>Construction and Mining Equipment</v>
          </cell>
          <cell r="K126" t="str">
            <v>U</v>
          </cell>
          <cell r="L126" t="str">
            <v>N</v>
          </cell>
          <cell r="M126" t="str">
            <v>NHH</v>
          </cell>
          <cell r="N126" t="str">
            <v>NP</v>
          </cell>
          <cell r="O126" t="str">
            <v>Total</v>
          </cell>
          <cell r="P126" t="str">
            <v>Total</v>
          </cell>
          <cell r="Q126" t="str">
            <v>Total</v>
          </cell>
          <cell r="R126">
            <v>19.017990000000001</v>
          </cell>
          <cell r="S126">
            <v>54.489379999999997</v>
          </cell>
          <cell r="T126">
            <v>1629.5329999999999</v>
          </cell>
          <cell r="U126">
            <v>1.7941289999999999E-2</v>
          </cell>
          <cell r="V126">
            <v>6.8316730000000006E-2</v>
          </cell>
          <cell r="W126">
            <v>0.1908195</v>
          </cell>
          <cell r="X126">
            <v>17.913789999999999</v>
          </cell>
          <cell r="Y126">
            <v>1.8011820000000001E-4</v>
          </cell>
          <cell r="Z126">
            <v>6.0624800000000003E-3</v>
          </cell>
          <cell r="AA126">
            <v>0</v>
          </cell>
          <cell r="AB126">
            <v>1.6188140000000001E-3</v>
          </cell>
          <cell r="AD126">
            <v>0.2987066156377628</v>
          </cell>
          <cell r="AE126">
            <v>1.137413151994022</v>
          </cell>
          <cell r="AF126">
            <v>3.1769759611872996</v>
          </cell>
          <cell r="AG126">
            <v>298.24876495199618</v>
          </cell>
          <cell r="AH126">
            <v>2.9988087777838551E-3</v>
          </cell>
          <cell r="AI126">
            <v>0.10093493183442352</v>
          </cell>
        </row>
        <row r="127">
          <cell r="I127" t="str">
            <v>Skid Steer Loaders (&lt;=25)</v>
          </cell>
          <cell r="J127" t="str">
            <v>Construction and Mining Equipment</v>
          </cell>
          <cell r="K127" t="str">
            <v>U</v>
          </cell>
          <cell r="L127" t="str">
            <v>P</v>
          </cell>
          <cell r="M127" t="str">
            <v>NHH</v>
          </cell>
          <cell r="N127" t="str">
            <v>NP</v>
          </cell>
          <cell r="O127" t="str">
            <v>Total</v>
          </cell>
          <cell r="P127" t="str">
            <v>Total</v>
          </cell>
          <cell r="Q127" t="str">
            <v>Total</v>
          </cell>
          <cell r="R127">
            <v>11.27641</v>
          </cell>
          <cell r="S127">
            <v>25.788139999999999</v>
          </cell>
          <cell r="T127">
            <v>16.207439999999998</v>
          </cell>
          <cell r="U127">
            <v>2.507524E-4</v>
          </cell>
          <cell r="V127">
            <v>7.8544949999999997E-4</v>
          </cell>
          <cell r="W127">
            <v>1.4747759999999999E-3</v>
          </cell>
          <cell r="X127">
            <v>0.1777029</v>
          </cell>
          <cell r="Y127">
            <v>2.2547120000000001E-6</v>
          </cell>
          <cell r="Z127">
            <v>7.6442389999999998E-5</v>
          </cell>
          <cell r="AA127">
            <v>0</v>
          </cell>
          <cell r="AB127">
            <v>2.262499E-5</v>
          </cell>
          <cell r="AD127">
            <v>0.35284836716413054</v>
          </cell>
          <cell r="AE127">
            <v>1.1052519280568509</v>
          </cell>
          <cell r="AF127">
            <v>2.0752435611098745</v>
          </cell>
          <cell r="AG127">
            <v>250.05614345198995</v>
          </cell>
          <cell r="AH127">
            <v>3.1727371208625371E-3</v>
          </cell>
          <cell r="AI127">
            <v>0.10756655766255341</v>
          </cell>
        </row>
        <row r="128">
          <cell r="I128" t="str">
            <v>Skid Steer Loaders (&gt;25 and &lt;=50)</v>
          </cell>
          <cell r="J128" t="str">
            <v>Construction and Mining Equipment</v>
          </cell>
          <cell r="K128" t="str">
            <v>U</v>
          </cell>
          <cell r="L128" t="str">
            <v>P</v>
          </cell>
          <cell r="M128" t="str">
            <v>NHH</v>
          </cell>
          <cell r="N128" t="str">
            <v>NP</v>
          </cell>
          <cell r="O128" t="str">
            <v>Total</v>
          </cell>
          <cell r="P128" t="str">
            <v>Total</v>
          </cell>
          <cell r="Q128" t="str">
            <v>Total</v>
          </cell>
          <cell r="R128">
            <v>102.2805</v>
          </cell>
          <cell r="S128">
            <v>238.19759999999999</v>
          </cell>
          <cell r="T128">
            <v>279.1191</v>
          </cell>
          <cell r="U128">
            <v>5.2747200000000001E-3</v>
          </cell>
          <cell r="V128">
            <v>2.6106710000000002E-2</v>
          </cell>
          <cell r="W128">
            <v>2.5658460000000001E-2</v>
          </cell>
          <cell r="X128">
            <v>3.036572</v>
          </cell>
          <cell r="Y128">
            <v>3.9255299999999997E-5</v>
          </cell>
          <cell r="Z128">
            <v>1.5932609999999999E-3</v>
          </cell>
          <cell r="AA128">
            <v>0</v>
          </cell>
          <cell r="AB128">
            <v>4.759295E-4</v>
          </cell>
          <cell r="AD128">
            <v>0.40178624671281327</v>
          </cell>
          <cell r="AE128">
            <v>1.9886016745760664</v>
          </cell>
          <cell r="AF128">
            <v>1.954457552217151</v>
          </cell>
          <cell r="AG128">
            <v>231.30192062388539</v>
          </cell>
          <cell r="AH128">
            <v>2.9901567572469243E-3</v>
          </cell>
          <cell r="AI128">
            <v>0.12136195991899164</v>
          </cell>
        </row>
        <row r="129">
          <cell r="I129" t="str">
            <v>Skid Steer Loaders (&gt;50 and &lt;=120)</v>
          </cell>
          <cell r="J129" t="str">
            <v>Construction and Mining Equipment</v>
          </cell>
          <cell r="K129" t="str">
            <v>U</v>
          </cell>
          <cell r="L129" t="str">
            <v>P</v>
          </cell>
          <cell r="M129" t="str">
            <v>NHH</v>
          </cell>
          <cell r="N129" t="str">
            <v>NP</v>
          </cell>
          <cell r="O129" t="str">
            <v>Total</v>
          </cell>
          <cell r="P129" t="str">
            <v>Total</v>
          </cell>
          <cell r="Q129" t="str">
            <v>Total</v>
          </cell>
          <cell r="R129">
            <v>53.592289999999998</v>
          </cell>
          <cell r="S129">
            <v>124.80929999999999</v>
          </cell>
          <cell r="T129">
            <v>243.37860000000001</v>
          </cell>
          <cell r="U129">
            <v>2.367311E-3</v>
          </cell>
          <cell r="V129">
            <v>1.6997780000000001E-2</v>
          </cell>
          <cell r="W129">
            <v>1.8812140000000001E-2</v>
          </cell>
          <cell r="X129">
            <v>2.66614</v>
          </cell>
          <cell r="Y129">
            <v>3.1275190000000001E-5</v>
          </cell>
          <cell r="Z129">
            <v>1.2786169999999999E-3</v>
          </cell>
          <cell r="AA129">
            <v>0</v>
          </cell>
          <cell r="AB129">
            <v>2.1359870000000001E-4</v>
          </cell>
          <cell r="AD129">
            <v>0.14339373075564082</v>
          </cell>
          <cell r="AE129">
            <v>1.0295964868002627</v>
          </cell>
          <cell r="AF129">
            <v>1.1394966432789864</v>
          </cell>
          <cell r="AG129">
            <v>161.49452324466205</v>
          </cell>
          <cell r="AH129">
            <v>1.8944136086012824E-3</v>
          </cell>
          <cell r="AI129">
            <v>7.7448912220483557E-2</v>
          </cell>
        </row>
        <row r="130">
          <cell r="I130" t="str">
            <v>Off-Highway Tractors (&lt;=120)</v>
          </cell>
          <cell r="J130" t="str">
            <v>Construction and Mining Equipment</v>
          </cell>
          <cell r="K130" t="str">
            <v>U</v>
          </cell>
          <cell r="L130" t="str">
            <v>P</v>
          </cell>
          <cell r="M130" t="str">
            <v>NHH</v>
          </cell>
          <cell r="N130" t="str">
            <v>NP</v>
          </cell>
          <cell r="O130" t="str">
            <v>Total</v>
          </cell>
          <cell r="P130" t="str">
            <v>Total</v>
          </cell>
          <cell r="Q130" t="str">
            <v>Total</v>
          </cell>
          <cell r="R130">
            <v>5.8731290000000004E-3</v>
          </cell>
          <cell r="S130">
            <v>1.797325E-2</v>
          </cell>
          <cell r="T130">
            <v>7.7374689999999996E-2</v>
          </cell>
          <cell r="U130">
            <v>1.812759E-6</v>
          </cell>
          <cell r="V130">
            <v>6.3948049999999997E-6</v>
          </cell>
          <cell r="W130">
            <v>1.0609670000000001E-5</v>
          </cell>
          <cell r="X130">
            <v>8.4162690000000003E-4</v>
          </cell>
          <cell r="Y130">
            <v>9.8727179999999996E-9</v>
          </cell>
          <cell r="Z130">
            <v>9.1747879999999997E-7</v>
          </cell>
          <cell r="AA130">
            <v>0</v>
          </cell>
          <cell r="AB130">
            <v>1.635623E-7</v>
          </cell>
          <cell r="AD130">
            <v>0.762491927725926</v>
          </cell>
          <cell r="AE130">
            <v>2.6898154646488535</v>
          </cell>
          <cell r="AF130">
            <v>4.4626934583339137</v>
          </cell>
          <cell r="AG130">
            <v>354.00939529578682</v>
          </cell>
          <cell r="AH130">
            <v>4.1527129528605008E-3</v>
          </cell>
          <cell r="AI130">
            <v>0.38591460798686938</v>
          </cell>
        </row>
        <row r="131">
          <cell r="I131" t="str">
            <v>Off-Highway Tractors (&gt;120 and &lt;=175)</v>
          </cell>
          <cell r="J131" t="str">
            <v>Construction and Mining Equipment</v>
          </cell>
          <cell r="K131" t="str">
            <v>U</v>
          </cell>
          <cell r="L131" t="str">
            <v>P</v>
          </cell>
          <cell r="M131" t="str">
            <v>NHH</v>
          </cell>
          <cell r="N131" t="str">
            <v>NP</v>
          </cell>
          <cell r="O131" t="str">
            <v>Total</v>
          </cell>
          <cell r="P131" t="str">
            <v>Total</v>
          </cell>
          <cell r="Q131" t="str">
            <v>Total</v>
          </cell>
          <cell r="R131">
            <v>7.1828339999999997</v>
          </cell>
          <cell r="S131">
            <v>21.981290000000001</v>
          </cell>
          <cell r="T131">
            <v>131.0564</v>
          </cell>
          <cell r="U131">
            <v>2.1629840000000002E-3</v>
          </cell>
          <cell r="V131">
            <v>9.0807560000000006E-3</v>
          </cell>
          <cell r="W131">
            <v>1.6107739999999999E-2</v>
          </cell>
          <cell r="X131">
            <v>1.432083</v>
          </cell>
          <cell r="Y131">
            <v>1.611339E-5</v>
          </cell>
          <cell r="Z131">
            <v>9.0667410000000003E-4</v>
          </cell>
          <cell r="AA131">
            <v>0</v>
          </cell>
          <cell r="AB131">
            <v>1.9516259999999999E-4</v>
          </cell>
          <cell r="AD131">
            <v>0.51011151101686936</v>
          </cell>
          <cell r="AE131">
            <v>2.1415776373452151</v>
          </cell>
          <cell r="AF131">
            <v>3.7987999867159754</v>
          </cell>
          <cell r="AG131">
            <v>337.73806141495788</v>
          </cell>
          <cell r="AH131">
            <v>3.8001324653830601E-3</v>
          </cell>
          <cell r="AI131">
            <v>0.21382723827400485</v>
          </cell>
        </row>
        <row r="132">
          <cell r="I132" t="str">
            <v>Off-Highway Tractors (&gt;175 and &lt;=250)</v>
          </cell>
          <cell r="J132" t="str">
            <v>Construction and Mining Equipment</v>
          </cell>
          <cell r="K132" t="str">
            <v>U</v>
          </cell>
          <cell r="L132" t="str">
            <v>N</v>
          </cell>
          <cell r="M132" t="str">
            <v>NHH</v>
          </cell>
          <cell r="N132" t="str">
            <v>NP</v>
          </cell>
          <cell r="O132" t="str">
            <v>Total</v>
          </cell>
          <cell r="P132" t="str">
            <v>Total</v>
          </cell>
          <cell r="Q132" t="str">
            <v>Total</v>
          </cell>
          <cell r="R132">
            <v>6.7893350000000003</v>
          </cell>
          <cell r="S132">
            <v>20.777080000000002</v>
          </cell>
          <cell r="T132">
            <v>123.15940000000001</v>
          </cell>
          <cell r="U132">
            <v>1.619681E-3</v>
          </cell>
          <cell r="V132">
            <v>4.6451249999999999E-3</v>
          </cell>
          <cell r="W132">
            <v>1.4078139999999999E-2</v>
          </cell>
          <cell r="X132">
            <v>1.353629</v>
          </cell>
          <cell r="Y132">
            <v>1.523065E-5</v>
          </cell>
          <cell r="Z132">
            <v>5.7913150000000004E-4</v>
          </cell>
          <cell r="AA132">
            <v>0</v>
          </cell>
          <cell r="AB132">
            <v>1.4614120000000001E-4</v>
          </cell>
          <cell r="AD132">
            <v>0.28288375521488096</v>
          </cell>
          <cell r="AE132">
            <v>0.81128963261440012</v>
          </cell>
          <cell r="AF132">
            <v>2.4588033752577356</v>
          </cell>
          <cell r="AG132">
            <v>236.41671087563799</v>
          </cell>
          <cell r="AH132">
            <v>2.6600938495688516E-3</v>
          </cell>
          <cell r="AI132">
            <v>0.10114762936851569</v>
          </cell>
        </row>
        <row r="133">
          <cell r="I133" t="str">
            <v>Off-Highway Tractors (&gt;250 and &lt;=750)</v>
          </cell>
          <cell r="J133" t="str">
            <v>Construction and Mining Equipment</v>
          </cell>
          <cell r="K133" t="str">
            <v>U</v>
          </cell>
          <cell r="L133" t="str">
            <v>N</v>
          </cell>
          <cell r="M133" t="str">
            <v>NHH</v>
          </cell>
          <cell r="N133" t="str">
            <v>NP</v>
          </cell>
          <cell r="O133" t="str">
            <v>Total</v>
          </cell>
          <cell r="P133" t="str">
            <v>Total</v>
          </cell>
          <cell r="Q133" t="str">
            <v>Total</v>
          </cell>
          <cell r="R133">
            <v>119.3379</v>
          </cell>
          <cell r="S133">
            <v>365.20420000000001</v>
          </cell>
          <cell r="T133">
            <v>9445.5040000000008</v>
          </cell>
          <cell r="U133">
            <v>0.1139656</v>
          </cell>
          <cell r="V133">
            <v>0.48893360000000002</v>
          </cell>
          <cell r="W133">
            <v>0.99435819999999997</v>
          </cell>
          <cell r="X133">
            <v>103.6486</v>
          </cell>
          <cell r="Y133">
            <v>1.0421580000000001E-3</v>
          </cell>
          <cell r="Z133">
            <v>4.0042870000000001E-2</v>
          </cell>
          <cell r="AA133">
            <v>0</v>
          </cell>
          <cell r="AB133">
            <v>1.0282940000000001E-2</v>
          </cell>
          <cell r="AD133">
            <v>0.37746770097386617</v>
          </cell>
          <cell r="AE133">
            <v>1.6194065746231836</v>
          </cell>
          <cell r="AF133">
            <v>3.2934333140747016</v>
          </cell>
          <cell r="AG133">
            <v>343.29656274489719</v>
          </cell>
          <cell r="AH133">
            <v>3.4517519699937735E-3</v>
          </cell>
          <cell r="AI133">
            <v>0.13262677579283044</v>
          </cell>
        </row>
        <row r="134">
          <cell r="I134" t="str">
            <v>Off-Highway Tractors (&gt;750 and &lt;=1000)</v>
          </cell>
          <cell r="J134" t="str">
            <v>Construction and Mining Equipment</v>
          </cell>
          <cell r="K134" t="str">
            <v>U</v>
          </cell>
          <cell r="L134" t="str">
            <v>N</v>
          </cell>
          <cell r="M134" t="str">
            <v>NHH</v>
          </cell>
          <cell r="N134" t="str">
            <v>NP</v>
          </cell>
          <cell r="O134" t="str">
            <v>Total</v>
          </cell>
          <cell r="P134" t="str">
            <v>Total</v>
          </cell>
          <cell r="Q134" t="str">
            <v>Total</v>
          </cell>
          <cell r="R134">
            <v>12.59942</v>
          </cell>
          <cell r="S134">
            <v>38.518859999999997</v>
          </cell>
          <cell r="T134">
            <v>1429.162</v>
          </cell>
          <cell r="U134">
            <v>1.809357E-2</v>
          </cell>
          <cell r="V134">
            <v>8.0583509999999997E-2</v>
          </cell>
          <cell r="W134">
            <v>0.18515419999999999</v>
          </cell>
          <cell r="X134">
            <v>15.66874</v>
          </cell>
          <cell r="Y134">
            <v>1.575448E-4</v>
          </cell>
          <cell r="Z134">
            <v>6.2636840000000003E-3</v>
          </cell>
          <cell r="AA134">
            <v>0</v>
          </cell>
          <cell r="AB134">
            <v>1.632554E-3</v>
          </cell>
          <cell r="AD134">
            <v>0.42614154998356657</v>
          </cell>
          <cell r="AE134">
            <v>1.8979107967369755</v>
          </cell>
          <cell r="AF134">
            <v>4.3607700290195517</v>
          </cell>
          <cell r="AG134">
            <v>369.03171402268913</v>
          </cell>
          <cell r="AH134">
            <v>3.7105107098185149E-3</v>
          </cell>
          <cell r="AI134">
            <v>0.14752290500809218</v>
          </cell>
        </row>
        <row r="135">
          <cell r="I135" t="str">
            <v>Dumpers/Tenders (&lt;=25)</v>
          </cell>
          <cell r="J135" t="str">
            <v>Construction and Mining Equipment</v>
          </cell>
          <cell r="K135" t="str">
            <v>U</v>
          </cell>
          <cell r="L135" t="str">
            <v>P</v>
          </cell>
          <cell r="M135" t="str">
            <v>NHH</v>
          </cell>
          <cell r="N135" t="str">
            <v>NP</v>
          </cell>
          <cell r="O135" t="str">
            <v>Total</v>
          </cell>
          <cell r="P135" t="str">
            <v>Total</v>
          </cell>
          <cell r="Q135" t="str">
            <v>Total</v>
          </cell>
          <cell r="R135">
            <v>0.1409551</v>
          </cell>
          <cell r="S135">
            <v>0.25587149999999997</v>
          </cell>
          <cell r="T135">
            <v>8.8786329999999997E-2</v>
          </cell>
          <cell r="U135">
            <v>1.2093030000000001E-6</v>
          </cell>
          <cell r="V135">
            <v>4.0534650000000003E-6</v>
          </cell>
          <cell r="W135">
            <v>7.6043000000000002E-6</v>
          </cell>
          <cell r="X135">
            <v>9.7455700000000003E-4</v>
          </cell>
          <cell r="Y135">
            <v>1.236528E-8</v>
          </cell>
          <cell r="Z135">
            <v>3.4405439999999999E-7</v>
          </cell>
          <cell r="AA135">
            <v>0</v>
          </cell>
          <cell r="AB135">
            <v>1.091134E-7</v>
          </cell>
          <cell r="AD135">
            <v>0.17150478761409541</v>
          </cell>
          <cell r="AE135">
            <v>0.57486722014761338</v>
          </cell>
          <cell r="AF135">
            <v>1.0784508567777187</v>
          </cell>
          <cell r="AG135">
            <v>138.21283111249204</v>
          </cell>
          <cell r="AH135">
            <v>1.7536586944618688E-3</v>
          </cell>
          <cell r="AI135">
            <v>4.8794203602980417E-2</v>
          </cell>
        </row>
        <row r="136">
          <cell r="I136" t="str">
            <v>Other Construction Equipment (&lt;=15)</v>
          </cell>
          <cell r="J136" t="str">
            <v>Construction and Mining Equipment</v>
          </cell>
          <cell r="K136" t="str">
            <v>U</v>
          </cell>
          <cell r="L136" t="str">
            <v>P</v>
          </cell>
          <cell r="M136" t="str">
            <v>NHH</v>
          </cell>
          <cell r="N136" t="str">
            <v>NP</v>
          </cell>
          <cell r="O136" t="str">
            <v>Total</v>
          </cell>
          <cell r="P136" t="str">
            <v>Total</v>
          </cell>
          <cell r="Q136" t="str">
            <v>Total</v>
          </cell>
          <cell r="R136">
            <v>1.944005</v>
          </cell>
          <cell r="S136">
            <v>3.6781540000000001</v>
          </cell>
          <cell r="T136">
            <v>1.69652</v>
          </cell>
          <cell r="U136">
            <v>2.1618189999999998E-5</v>
          </cell>
          <cell r="V136">
            <v>1.133962E-4</v>
          </cell>
          <cell r="W136">
            <v>1.353813E-4</v>
          </cell>
          <cell r="X136">
            <v>1.8571480000000001E-2</v>
          </cell>
          <cell r="Y136">
            <v>2.8898869999999999E-7</v>
          </cell>
          <cell r="Z136">
            <v>5.2756760000000003E-6</v>
          </cell>
          <cell r="AA136">
            <v>0</v>
          </cell>
          <cell r="AB136">
            <v>1.9505740000000001E-6</v>
          </cell>
          <cell r="AD136">
            <v>0.35546856689524142</v>
          </cell>
          <cell r="AE136">
            <v>1.8645772243359031</v>
          </cell>
          <cell r="AF136">
            <v>2.226078903710937</v>
          </cell>
          <cell r="AG136">
            <v>305.37142011998407</v>
          </cell>
          <cell r="AH136">
            <v>4.751850133518064E-3</v>
          </cell>
          <cell r="AI136">
            <v>8.674810366287003E-2</v>
          </cell>
        </row>
        <row r="137">
          <cell r="I137" t="str">
            <v>Other Construction Equipment (&gt;15 and &lt;=25)</v>
          </cell>
          <cell r="J137" t="str">
            <v>Construction and Mining Equipment</v>
          </cell>
          <cell r="K137" t="str">
            <v>U</v>
          </cell>
          <cell r="L137" t="str">
            <v>P</v>
          </cell>
          <cell r="M137" t="str">
            <v>NHH</v>
          </cell>
          <cell r="N137" t="str">
            <v>NP</v>
          </cell>
          <cell r="O137" t="str">
            <v>Total</v>
          </cell>
          <cell r="P137" t="str">
            <v>Total</v>
          </cell>
          <cell r="Q137" t="str">
            <v>Total</v>
          </cell>
          <cell r="R137">
            <v>0.3288952</v>
          </cell>
          <cell r="S137">
            <v>0.62228570000000005</v>
          </cell>
          <cell r="T137">
            <v>0.37425120000000001</v>
          </cell>
          <cell r="U137">
            <v>4.9618090000000001E-6</v>
          </cell>
          <cell r="V137">
            <v>1.691805E-5</v>
          </cell>
          <cell r="W137">
            <v>3.1392179999999999E-5</v>
          </cell>
          <cell r="X137">
            <v>4.1087729999999996E-3</v>
          </cell>
          <cell r="Y137">
            <v>5.2132550000000003E-8</v>
          </cell>
          <cell r="Z137">
            <v>1.224573E-6</v>
          </cell>
          <cell r="AA137">
            <v>0</v>
          </cell>
          <cell r="AB137">
            <v>4.4769600000000001E-7</v>
          </cell>
          <cell r="AD137">
            <v>0.28934318270852111</v>
          </cell>
          <cell r="AE137">
            <v>0.98656002925987207</v>
          </cell>
          <cell r="AF137">
            <v>1.8306051831819372</v>
          </cell>
          <cell r="AG137">
            <v>239.59919796325062</v>
          </cell>
          <cell r="AH137">
            <v>3.0400601755753028E-3</v>
          </cell>
          <cell r="AI137">
            <v>7.1409812283971807E-2</v>
          </cell>
        </row>
        <row r="138">
          <cell r="I138" t="str">
            <v>Other Construction Equipment (&gt;25 and &lt;=50)</v>
          </cell>
          <cell r="J138" t="str">
            <v>Construction and Mining Equipment</v>
          </cell>
          <cell r="K138" t="str">
            <v>U</v>
          </cell>
          <cell r="L138" t="str">
            <v>P</v>
          </cell>
          <cell r="M138" t="str">
            <v>NHH</v>
          </cell>
          <cell r="N138" t="str">
            <v>NP</v>
          </cell>
          <cell r="O138" t="str">
            <v>Total</v>
          </cell>
          <cell r="P138" t="str">
            <v>Total</v>
          </cell>
          <cell r="Q138" t="str">
            <v>Total</v>
          </cell>
          <cell r="R138">
            <v>0.50508889999999995</v>
          </cell>
          <cell r="S138">
            <v>0.96961459999999999</v>
          </cell>
          <cell r="T138">
            <v>1.2508919999999999</v>
          </cell>
          <cell r="U138">
            <v>3.2857239999999997E-5</v>
          </cell>
          <cell r="V138">
            <v>1.250871E-4</v>
          </cell>
          <cell r="W138">
            <v>1.198792E-4</v>
          </cell>
          <cell r="X138">
            <v>1.3557369999999999E-2</v>
          </cell>
          <cell r="Y138">
            <v>1.7526279999999999E-7</v>
          </cell>
          <cell r="Z138">
            <v>8.9333400000000008E-6</v>
          </cell>
          <cell r="AA138">
            <v>0</v>
          </cell>
          <cell r="AB138">
            <v>2.9646559999999998E-6</v>
          </cell>
          <cell r="AD138">
            <v>0.61484404479883037</v>
          </cell>
          <cell r="AE138">
            <v>2.3407035562377057</v>
          </cell>
          <cell r="AF138">
            <v>2.2432502612893828</v>
          </cell>
          <cell r="AG138">
            <v>253.69349974721914</v>
          </cell>
          <cell r="AH138">
            <v>3.2796208340922254E-3</v>
          </cell>
          <cell r="AI138">
            <v>0.16716592444049422</v>
          </cell>
        </row>
        <row r="139">
          <cell r="I139" t="str">
            <v>Other Construction Equipment (&gt;50 and &lt;=120)</v>
          </cell>
          <cell r="J139" t="str">
            <v>Construction and Mining Equipment</v>
          </cell>
          <cell r="K139" t="str">
            <v>U</v>
          </cell>
          <cell r="L139" t="str">
            <v>P</v>
          </cell>
          <cell r="M139" t="str">
            <v>NHH</v>
          </cell>
          <cell r="N139" t="str">
            <v>NP</v>
          </cell>
          <cell r="O139" t="str">
            <v>Total</v>
          </cell>
          <cell r="P139" t="str">
            <v>Total</v>
          </cell>
          <cell r="Q139" t="str">
            <v>Total</v>
          </cell>
          <cell r="R139">
            <v>0.83398399999999995</v>
          </cell>
          <cell r="S139">
            <v>1.600992</v>
          </cell>
          <cell r="T139">
            <v>5.9105449999999999</v>
          </cell>
          <cell r="U139">
            <v>7.3971149999999997E-5</v>
          </cell>
          <cell r="V139">
            <v>4.1941109999999999E-4</v>
          </cell>
          <cell r="W139">
            <v>5.279859E-4</v>
          </cell>
          <cell r="X139">
            <v>6.4668950000000003E-2</v>
          </cell>
          <cell r="Y139">
            <v>7.5860009999999997E-7</v>
          </cell>
          <cell r="Z139">
            <v>4.0648010000000002E-5</v>
          </cell>
          <cell r="AA139">
            <v>0</v>
          </cell>
          <cell r="AB139">
            <v>6.6742999999999998E-6</v>
          </cell>
          <cell r="AD139">
            <v>0.34929711953588777</v>
          </cell>
          <cell r="AE139">
            <v>1.980489543982731</v>
          </cell>
          <cell r="AF139">
            <v>2.4931876011872647</v>
          </cell>
          <cell r="AG139">
            <v>305.37145844576366</v>
          </cell>
          <cell r="AH139">
            <v>3.5821645304910956E-3</v>
          </cell>
          <cell r="AI139">
            <v>0.19194284268753375</v>
          </cell>
        </row>
        <row r="140">
          <cell r="I140" t="str">
            <v>Other Construction Equipment (&gt;120 and &lt;=175)</v>
          </cell>
          <cell r="J140" t="str">
            <v>Construction and Mining Equipment</v>
          </cell>
          <cell r="K140" t="str">
            <v>U</v>
          </cell>
          <cell r="L140" t="str">
            <v>P</v>
          </cell>
          <cell r="M140" t="str">
            <v>NHH</v>
          </cell>
          <cell r="N140" t="str">
            <v>NP</v>
          </cell>
          <cell r="O140" t="str">
            <v>Total</v>
          </cell>
          <cell r="P140" t="str">
            <v>Total</v>
          </cell>
          <cell r="Q140" t="str">
            <v>Total</v>
          </cell>
          <cell r="R140">
            <v>1.151133</v>
          </cell>
          <cell r="S140">
            <v>2.209819</v>
          </cell>
          <cell r="T140">
            <v>10.7165</v>
          </cell>
          <cell r="U140">
            <v>9.6848869999999998E-5</v>
          </cell>
          <cell r="V140">
            <v>6.4807370000000001E-4</v>
          </cell>
          <cell r="W140">
            <v>8.3064290000000002E-4</v>
          </cell>
          <cell r="X140">
            <v>0.1175847</v>
          </cell>
          <cell r="Y140">
            <v>1.3230300000000001E-6</v>
          </cell>
          <cell r="Z140">
            <v>4.1772159999999997E-5</v>
          </cell>
          <cell r="AA140">
            <v>0</v>
          </cell>
          <cell r="AB140">
            <v>8.7385189999999997E-6</v>
          </cell>
          <cell r="AD140">
            <v>0.22719713337608194</v>
          </cell>
          <cell r="AE140">
            <v>1.5203118720583</v>
          </cell>
          <cell r="AF140">
            <v>1.9485997693023729</v>
          </cell>
          <cell r="AG140">
            <v>275.84118192485448</v>
          </cell>
          <cell r="AH140">
            <v>3.1036874603757145E-3</v>
          </cell>
          <cell r="AI140">
            <v>9.7993038090449944E-2</v>
          </cell>
        </row>
        <row r="141">
          <cell r="I141" t="str">
            <v>Other Construction Equipment (&gt;175 and &lt;=500)</v>
          </cell>
          <cell r="J141" t="str">
            <v>Construction and Mining Equipment</v>
          </cell>
          <cell r="K141" t="str">
            <v>U</v>
          </cell>
          <cell r="L141" t="str">
            <v>N</v>
          </cell>
          <cell r="M141" t="str">
            <v>NHH</v>
          </cell>
          <cell r="N141" t="str">
            <v>NP</v>
          </cell>
          <cell r="O141" t="str">
            <v>Total</v>
          </cell>
          <cell r="P141" t="str">
            <v>Total</v>
          </cell>
          <cell r="Q141" t="str">
            <v>Total</v>
          </cell>
          <cell r="R141">
            <v>2.672272</v>
          </cell>
          <cell r="S141">
            <v>5.1299380000000001</v>
          </cell>
          <cell r="T141">
            <v>58.986730000000001</v>
          </cell>
          <cell r="U141">
            <v>3.544137E-4</v>
          </cell>
          <cell r="V141">
            <v>1.3011570000000001E-3</v>
          </cell>
          <cell r="W141">
            <v>3.4646249999999998E-3</v>
          </cell>
          <cell r="X141">
            <v>0.65152849999999995</v>
          </cell>
          <cell r="Y141">
            <v>6.3949630000000002E-6</v>
          </cell>
          <cell r="Z141">
            <v>1.132188E-4</v>
          </cell>
          <cell r="AA141">
            <v>0</v>
          </cell>
          <cell r="AB141">
            <v>3.1978189999999997E-5</v>
          </cell>
          <cell r="AD141">
            <v>0.12535204466018887</v>
          </cell>
          <cell r="AE141">
            <v>0.46020424823847783</v>
          </cell>
          <cell r="AF141">
            <v>1.22539796777271</v>
          </cell>
          <cell r="AG141">
            <v>230.43812818010667</v>
          </cell>
          <cell r="AH141">
            <v>2.2618247758939779E-3</v>
          </cell>
          <cell r="AI141">
            <v>4.00441858595562E-2</v>
          </cell>
        </row>
      </sheetData>
      <sheetData sheetId="1">
        <row r="4">
          <cell r="I4" t="str">
            <v>Description</v>
          </cell>
          <cell r="J4" t="str">
            <v>Class</v>
          </cell>
          <cell r="K4" t="str">
            <v>C/R</v>
          </cell>
          <cell r="L4" t="str">
            <v>Pre</v>
          </cell>
          <cell r="M4" t="str">
            <v>Hand</v>
          </cell>
          <cell r="N4" t="str">
            <v>Port</v>
          </cell>
          <cell r="O4" t="str">
            <v>County</v>
          </cell>
          <cell r="P4" t="str">
            <v>Air Basin</v>
          </cell>
          <cell r="Q4" t="str">
            <v>Air Dist.</v>
          </cell>
          <cell r="R4" t="str">
            <v>Population</v>
          </cell>
          <cell r="S4" t="str">
            <v>Activity</v>
          </cell>
          <cell r="T4" t="str">
            <v>Consumption</v>
          </cell>
          <cell r="U4" t="str">
            <v>ROG Exhaust</v>
          </cell>
          <cell r="V4" t="str">
            <v>CO Exhaust</v>
          </cell>
          <cell r="W4" t="str">
            <v>NOX Exhaust</v>
          </cell>
          <cell r="X4" t="str">
            <v>CO2 Exhaust</v>
          </cell>
          <cell r="Y4" t="str">
            <v>SO2 Exhaust</v>
          </cell>
          <cell r="Z4" t="str">
            <v>PM Exhaust</v>
          </cell>
          <cell r="AA4" t="str">
            <v>N2O Exhaust</v>
          </cell>
          <cell r="AB4" t="str">
            <v>CH4 Exhaust</v>
          </cell>
          <cell r="AD4" t="str">
            <v>ROG</v>
          </cell>
          <cell r="AE4" t="str">
            <v>CO</v>
          </cell>
          <cell r="AF4" t="str">
            <v>NOX</v>
          </cell>
          <cell r="AG4" t="str">
            <v>CO2</v>
          </cell>
          <cell r="AH4" t="str">
            <v>SO2</v>
          </cell>
          <cell r="AI4" t="str">
            <v>PM</v>
          </cell>
        </row>
        <row r="5">
          <cell r="I5" t="str">
            <v>Pavers (&lt;=25)</v>
          </cell>
          <cell r="J5" t="str">
            <v>Construction and Mining Equipment</v>
          </cell>
          <cell r="K5" t="str">
            <v>U</v>
          </cell>
          <cell r="L5" t="str">
            <v>P</v>
          </cell>
          <cell r="M5" t="str">
            <v>NHH</v>
          </cell>
          <cell r="N5" t="str">
            <v>NP</v>
          </cell>
          <cell r="O5" t="str">
            <v>Total</v>
          </cell>
          <cell r="P5" t="str">
            <v>Total</v>
          </cell>
          <cell r="Q5" t="str">
            <v>Total</v>
          </cell>
          <cell r="R5">
            <v>8.9433830000000006E-2</v>
          </cell>
          <cell r="S5">
            <v>0.2013392</v>
          </cell>
          <cell r="T5">
            <v>0.17099619999999999</v>
          </cell>
          <cell r="U5">
            <v>2.3503889999999999E-6</v>
          </cell>
          <cell r="V5">
            <v>7.8451500000000006E-6</v>
          </cell>
          <cell r="W5">
            <v>1.466453E-5</v>
          </cell>
          <cell r="X5">
            <v>1.8767790000000001E-3</v>
          </cell>
          <cell r="Y5">
            <v>2.3812759999999999E-8</v>
          </cell>
          <cell r="Z5">
            <v>6.5888409999999998E-7</v>
          </cell>
          <cell r="AA5">
            <v>0</v>
          </cell>
          <cell r="AB5">
            <v>2.120719E-7</v>
          </cell>
          <cell r="AD5">
            <v>0.42361803380563745</v>
          </cell>
          <cell r="AE5">
            <v>1.4139561655157069</v>
          </cell>
          <cell r="AF5">
            <v>2.6430345637610562</v>
          </cell>
          <cell r="AG5">
            <v>338.25780748110657</v>
          </cell>
          <cell r="AH5">
            <v>4.2918489538053203E-3</v>
          </cell>
          <cell r="AI5">
            <v>0.11875276260559295</v>
          </cell>
        </row>
        <row r="6">
          <cell r="I6" t="str">
            <v>Pavers (&gt;25 and &lt;=50)</v>
          </cell>
          <cell r="J6" t="str">
            <v>Construction and Mining Equipment</v>
          </cell>
          <cell r="K6" t="str">
            <v>U</v>
          </cell>
          <cell r="L6" t="str">
            <v>P</v>
          </cell>
          <cell r="M6" t="str">
            <v>NHH</v>
          </cell>
          <cell r="N6" t="str">
            <v>NP</v>
          </cell>
          <cell r="O6" t="str">
            <v>Total</v>
          </cell>
          <cell r="P6" t="str">
            <v>Total</v>
          </cell>
          <cell r="Q6" t="str">
            <v>Total</v>
          </cell>
          <cell r="R6">
            <v>5.1990879999999997</v>
          </cell>
          <cell r="S6">
            <v>11.86365</v>
          </cell>
          <cell r="T6">
            <v>15.494149999999999</v>
          </cell>
          <cell r="U6">
            <v>7.1503199999999999E-4</v>
          </cell>
          <cell r="V6">
            <v>2.0328490000000002E-3</v>
          </cell>
          <cell r="W6">
            <v>1.646752E-3</v>
          </cell>
          <cell r="X6">
            <v>0.16588020000000001</v>
          </cell>
          <cell r="Y6">
            <v>2.144417E-6</v>
          </cell>
          <cell r="Z6">
            <v>1.6136859999999999E-4</v>
          </cell>
          <cell r="AA6">
            <v>0</v>
          </cell>
          <cell r="AB6">
            <v>6.4516210000000005E-5</v>
          </cell>
          <cell r="AD6">
            <v>1.0935538900759885</v>
          </cell>
          <cell r="AE6">
            <v>3.1089936280992787</v>
          </cell>
          <cell r="AF6">
            <v>2.5185055432350079</v>
          </cell>
          <cell r="AG6">
            <v>253.69345427419049</v>
          </cell>
          <cell r="AH6">
            <v>3.279623222869859E-3</v>
          </cell>
          <cell r="AI6">
            <v>0.24679351450860401</v>
          </cell>
        </row>
        <row r="7">
          <cell r="I7" t="str">
            <v>Pavers (&gt;50 and &lt;=120)</v>
          </cell>
          <cell r="J7" t="str">
            <v>Construction and Mining Equipment</v>
          </cell>
          <cell r="K7" t="str">
            <v>U</v>
          </cell>
          <cell r="L7" t="str">
            <v>P</v>
          </cell>
          <cell r="M7" t="str">
            <v>NHH</v>
          </cell>
          <cell r="N7" t="str">
            <v>NP</v>
          </cell>
          <cell r="O7" t="str">
            <v>Total</v>
          </cell>
          <cell r="P7" t="str">
            <v>Total</v>
          </cell>
          <cell r="Q7" t="str">
            <v>Total</v>
          </cell>
          <cell r="R7">
            <v>6.1292</v>
          </cell>
          <cell r="S7">
            <v>13.986050000000001</v>
          </cell>
          <cell r="T7">
            <v>44.353960000000001</v>
          </cell>
          <cell r="U7">
            <v>8.6978439999999999E-4</v>
          </cell>
          <cell r="V7">
            <v>3.4753449999999999E-3</v>
          </cell>
          <cell r="W7">
            <v>5.2401319999999998E-3</v>
          </cell>
          <cell r="X7">
            <v>0.4834579</v>
          </cell>
          <cell r="Y7">
            <v>5.6712099999999999E-6</v>
          </cell>
          <cell r="Z7">
            <v>4.4868220000000001E-4</v>
          </cell>
          <cell r="AA7">
            <v>0</v>
          </cell>
          <cell r="AB7">
            <v>7.8479249999999996E-5</v>
          </cell>
          <cell r="AD7">
            <v>0.47015204893447399</v>
          </cell>
          <cell r="AE7">
            <v>1.8785581490127663</v>
          </cell>
          <cell r="AF7">
            <v>2.8324936576088313</v>
          </cell>
          <cell r="AG7">
            <v>261.32766034727462</v>
          </cell>
          <cell r="AH7">
            <v>3.0655079597170037E-3</v>
          </cell>
          <cell r="AI7">
            <v>0.24253005187311646</v>
          </cell>
        </row>
        <row r="8">
          <cell r="I8" t="str">
            <v>Pavers (&gt;120 and &lt;=175)</v>
          </cell>
          <cell r="J8" t="str">
            <v>Construction and Mining Equipment</v>
          </cell>
          <cell r="K8" t="str">
            <v>U</v>
          </cell>
          <cell r="L8" t="str">
            <v>P</v>
          </cell>
          <cell r="M8" t="str">
            <v>NHH</v>
          </cell>
          <cell r="N8" t="str">
            <v>NP</v>
          </cell>
          <cell r="O8" t="str">
            <v>Total</v>
          </cell>
          <cell r="P8" t="str">
            <v>Total</v>
          </cell>
          <cell r="Q8" t="str">
            <v>Total</v>
          </cell>
          <cell r="R8">
            <v>3.809882</v>
          </cell>
          <cell r="S8">
            <v>8.6936640000000001</v>
          </cell>
          <cell r="T8">
            <v>50.907870000000003</v>
          </cell>
          <cell r="U8">
            <v>7.035527E-4</v>
          </cell>
          <cell r="V8">
            <v>3.3482619999999999E-3</v>
          </cell>
          <cell r="W8">
            <v>5.3050199999999997E-3</v>
          </cell>
          <cell r="X8">
            <v>0.55713500000000005</v>
          </cell>
          <cell r="Y8">
            <v>6.2687230000000002E-6</v>
          </cell>
          <cell r="Z8">
            <v>2.9458570000000001E-4</v>
          </cell>
          <cell r="AA8">
            <v>0</v>
          </cell>
          <cell r="AB8">
            <v>6.3480429999999998E-5</v>
          </cell>
          <cell r="AD8">
            <v>0.41952589803332641</v>
          </cell>
          <cell r="AE8">
            <v>1.9965563665676522</v>
          </cell>
          <cell r="AF8">
            <v>3.163363994743758</v>
          </cell>
          <cell r="AG8">
            <v>332.217559822878</v>
          </cell>
          <cell r="AH8">
            <v>3.7380165637871444E-3</v>
          </cell>
          <cell r="AI8">
            <v>0.17566037389988851</v>
          </cell>
        </row>
        <row r="9">
          <cell r="I9" t="str">
            <v>Pavers (&gt;175 and &lt;=250)</v>
          </cell>
          <cell r="J9" t="str">
            <v>Construction and Mining Equipment</v>
          </cell>
          <cell r="K9" t="str">
            <v>U</v>
          </cell>
          <cell r="L9" t="str">
            <v>N</v>
          </cell>
          <cell r="M9" t="str">
            <v>NHH</v>
          </cell>
          <cell r="N9" t="str">
            <v>NP</v>
          </cell>
          <cell r="O9" t="str">
            <v>Total</v>
          </cell>
          <cell r="P9" t="str">
            <v>Total</v>
          </cell>
          <cell r="Q9" t="str">
            <v>Total</v>
          </cell>
          <cell r="R9">
            <v>0.45909369999999999</v>
          </cell>
          <cell r="S9">
            <v>1.047593</v>
          </cell>
          <cell r="T9">
            <v>9.2375720000000001</v>
          </cell>
          <cell r="U9">
            <v>9.7255220000000005E-5</v>
          </cell>
          <cell r="V9">
            <v>2.9128580000000002E-4</v>
          </cell>
          <cell r="W9">
            <v>8.8061689999999995E-4</v>
          </cell>
          <cell r="X9">
            <v>0.10172</v>
          </cell>
          <cell r="Y9">
            <v>1.144524E-6</v>
          </cell>
          <cell r="Z9">
            <v>3.3473309999999997E-5</v>
          </cell>
          <cell r="AA9">
            <v>0</v>
          </cell>
          <cell r="AB9">
            <v>8.775181E-6</v>
          </cell>
          <cell r="AD9">
            <v>0.33688631208494135</v>
          </cell>
          <cell r="AE9">
            <v>1.0089967296841429</v>
          </cell>
          <cell r="AF9">
            <v>3.0504046960222144</v>
          </cell>
          <cell r="AG9">
            <v>352.35204511675818</v>
          </cell>
          <cell r="AH9">
            <v>3.9645632332403905E-3</v>
          </cell>
          <cell r="AI9">
            <v>0.11594955992260354</v>
          </cell>
        </row>
        <row r="10">
          <cell r="I10" t="str">
            <v>Pavers (&gt;250 and &lt;=500)</v>
          </cell>
          <cell r="J10" t="str">
            <v>Construction and Mining Equipment</v>
          </cell>
          <cell r="K10" t="str">
            <v>U</v>
          </cell>
          <cell r="L10" t="str">
            <v>N</v>
          </cell>
          <cell r="M10" t="str">
            <v>NHH</v>
          </cell>
          <cell r="N10" t="str">
            <v>NP</v>
          </cell>
          <cell r="O10" t="str">
            <v>Total</v>
          </cell>
          <cell r="P10" t="str">
            <v>Total</v>
          </cell>
          <cell r="Q10" t="str">
            <v>Total</v>
          </cell>
          <cell r="R10">
            <v>0.4710182</v>
          </cell>
          <cell r="S10">
            <v>1.0748040000000001</v>
          </cell>
          <cell r="T10">
            <v>11.38007</v>
          </cell>
          <cell r="U10">
            <v>1.104538E-4</v>
          </cell>
          <cell r="V10">
            <v>4.3325630000000002E-4</v>
          </cell>
          <cell r="W10">
            <v>9.7328340000000005E-4</v>
          </cell>
          <cell r="X10">
            <v>0.1252345</v>
          </cell>
          <cell r="Y10">
            <v>1.2292170000000001E-6</v>
          </cell>
          <cell r="Z10">
            <v>3.7338400000000002E-5</v>
          </cell>
          <cell r="AA10">
            <v>0</v>
          </cell>
          <cell r="AB10">
            <v>9.9660659999999997E-6</v>
          </cell>
          <cell r="AD10">
            <v>0.18645946118548123</v>
          </cell>
          <cell r="AE10">
            <v>0.73138937957060079</v>
          </cell>
          <cell r="AF10">
            <v>1.6430208679535989</v>
          </cell>
          <cell r="AG10">
            <v>211.41108220661627</v>
          </cell>
          <cell r="AH10">
            <v>2.0750679424341553E-3</v>
          </cell>
          <cell r="AI10">
            <v>6.3031764824098169E-2</v>
          </cell>
        </row>
        <row r="11">
          <cell r="I11" t="str">
            <v>Plate Compactors (&lt;=15)</v>
          </cell>
          <cell r="J11" t="str">
            <v>Construction and Mining Equipment</v>
          </cell>
          <cell r="K11" t="str">
            <v>U</v>
          </cell>
          <cell r="L11" t="str">
            <v>P</v>
          </cell>
          <cell r="M11" t="str">
            <v>NHH</v>
          </cell>
          <cell r="N11" t="str">
            <v>NP</v>
          </cell>
          <cell r="O11" t="str">
            <v>Total</v>
          </cell>
          <cell r="P11" t="str">
            <v>Total</v>
          </cell>
          <cell r="Q11" t="str">
            <v>Total</v>
          </cell>
          <cell r="R11">
            <v>1.9198459999999999</v>
          </cell>
          <cell r="S11">
            <v>3.1586460000000001</v>
          </cell>
          <cell r="T11">
            <v>0.62180420000000003</v>
          </cell>
          <cell r="U11">
            <v>7.9234419999999993E-6</v>
          </cell>
          <cell r="V11">
            <v>4.1561679999999997E-5</v>
          </cell>
          <cell r="W11">
            <v>4.9619610000000002E-5</v>
          </cell>
          <cell r="X11">
            <v>6.8067730000000003E-3</v>
          </cell>
          <cell r="Y11">
            <v>1.0591940000000001E-7</v>
          </cell>
          <cell r="Z11">
            <v>1.932213E-6</v>
          </cell>
          <cell r="AA11">
            <v>0</v>
          </cell>
          <cell r="AB11">
            <v>7.1491939999999999E-7</v>
          </cell>
          <cell r="AD11">
            <v>0.15171366850226331</v>
          </cell>
          <cell r="AE11">
            <v>0.79579997454605544</v>
          </cell>
          <cell r="AF11">
            <v>0.9500887446076578</v>
          </cell>
          <cell r="AG11">
            <v>130.33231043934649</v>
          </cell>
          <cell r="AH11">
            <v>2.0280858671721997E-3</v>
          </cell>
          <cell r="AI11">
            <v>3.6996941803544937E-2</v>
          </cell>
        </row>
        <row r="12">
          <cell r="I12" t="str">
            <v>Rollers (&lt;=15)</v>
          </cell>
          <cell r="J12" t="str">
            <v>Construction and Mining Equipment</v>
          </cell>
          <cell r="K12" t="str">
            <v>U</v>
          </cell>
          <cell r="L12" t="str">
            <v>P</v>
          </cell>
          <cell r="M12" t="str">
            <v>NHH</v>
          </cell>
          <cell r="N12" t="str">
            <v>NP</v>
          </cell>
          <cell r="O12" t="str">
            <v>Total</v>
          </cell>
          <cell r="P12" t="str">
            <v>Total</v>
          </cell>
          <cell r="Q12" t="str">
            <v>Total</v>
          </cell>
          <cell r="R12">
            <v>3.6071650000000002</v>
          </cell>
          <cell r="S12">
            <v>6.8743869999999996</v>
          </cell>
          <cell r="T12">
            <v>1.9827079999999999</v>
          </cell>
          <cell r="U12">
            <v>2.5264980000000001E-5</v>
          </cell>
          <cell r="V12">
            <v>1.3252509999999999E-4</v>
          </cell>
          <cell r="W12">
            <v>1.5821889999999999E-4</v>
          </cell>
          <cell r="X12">
            <v>2.1704330000000001E-2</v>
          </cell>
          <cell r="Y12">
            <v>3.3773850000000002E-7</v>
          </cell>
          <cell r="Z12">
            <v>6.1789009999999996E-6</v>
          </cell>
          <cell r="AA12">
            <v>0</v>
          </cell>
          <cell r="AB12">
            <v>2.2796190000000001E-6</v>
          </cell>
          <cell r="AD12">
            <v>0.22227814500405643</v>
          </cell>
          <cell r="AE12">
            <v>1.1659393118251853</v>
          </cell>
          <cell r="AF12">
            <v>1.3919901617409669</v>
          </cell>
          <cell r="AG12">
            <v>190.95199010471774</v>
          </cell>
          <cell r="AH12">
            <v>2.971381227155236E-3</v>
          </cell>
          <cell r="AI12">
            <v>5.4361200857618294E-2</v>
          </cell>
        </row>
        <row r="13">
          <cell r="I13" t="str">
            <v>Rollers (&gt;15 and &lt;=25)</v>
          </cell>
          <cell r="J13" t="str">
            <v>Construction and Mining Equipment</v>
          </cell>
          <cell r="K13" t="str">
            <v>U</v>
          </cell>
          <cell r="L13" t="str">
            <v>P</v>
          </cell>
          <cell r="M13" t="str">
            <v>NHH</v>
          </cell>
          <cell r="N13" t="str">
            <v>NP</v>
          </cell>
          <cell r="O13" t="str">
            <v>Total</v>
          </cell>
          <cell r="P13" t="str">
            <v>Total</v>
          </cell>
          <cell r="Q13" t="str">
            <v>Total</v>
          </cell>
          <cell r="R13">
            <v>1.508451</v>
          </cell>
          <cell r="S13">
            <v>2.8747440000000002</v>
          </cell>
          <cell r="T13">
            <v>1.7453069999999999</v>
          </cell>
          <cell r="U13">
            <v>2.3121169999999999E-5</v>
          </cell>
          <cell r="V13">
            <v>7.8897050000000004E-5</v>
          </cell>
          <cell r="W13">
            <v>1.461476E-4</v>
          </cell>
          <cell r="X13">
            <v>1.9161190000000002E-2</v>
          </cell>
          <cell r="Y13">
            <v>2.4311919999999998E-7</v>
          </cell>
          <cell r="Z13">
            <v>5.6026539999999997E-6</v>
          </cell>
          <cell r="AA13">
            <v>0</v>
          </cell>
          <cell r="AB13">
            <v>2.0861849999999998E-6</v>
          </cell>
          <cell r="AD13">
            <v>0.29185938537831546</v>
          </cell>
          <cell r="AE13">
            <v>0.99592038470208133</v>
          </cell>
          <cell r="AF13">
            <v>1.8448265684874898</v>
          </cell>
          <cell r="AG13">
            <v>241.87241115034939</v>
          </cell>
          <cell r="AH13">
            <v>3.0689026673679466E-3</v>
          </cell>
          <cell r="AI13">
            <v>7.0722508978886461E-2</v>
          </cell>
        </row>
        <row r="14">
          <cell r="I14" t="str">
            <v>Rollers (&gt;25 and &lt;=50)</v>
          </cell>
          <cell r="J14" t="str">
            <v>Construction and Mining Equipment</v>
          </cell>
          <cell r="K14" t="str">
            <v>U</v>
          </cell>
          <cell r="L14" t="str">
            <v>P</v>
          </cell>
          <cell r="M14" t="str">
            <v>NHH</v>
          </cell>
          <cell r="N14" t="str">
            <v>NP</v>
          </cell>
          <cell r="O14" t="str">
            <v>Total</v>
          </cell>
          <cell r="P14" t="str">
            <v>Total</v>
          </cell>
          <cell r="Q14" t="str">
            <v>Total</v>
          </cell>
          <cell r="R14">
            <v>4.6922949999999997</v>
          </cell>
          <cell r="S14">
            <v>9.0161499999999997</v>
          </cell>
          <cell r="T14">
            <v>10.863530000000001</v>
          </cell>
          <cell r="U14">
            <v>3.9607960000000002E-4</v>
          </cell>
          <cell r="V14">
            <v>1.2447000000000001E-3</v>
          </cell>
          <cell r="W14">
            <v>1.085003E-3</v>
          </cell>
          <cell r="X14">
            <v>0.1170288</v>
          </cell>
          <cell r="Y14">
            <v>1.5128900000000001E-6</v>
          </cell>
          <cell r="Z14">
            <v>9.4686110000000002E-5</v>
          </cell>
          <cell r="AA14">
            <v>0</v>
          </cell>
          <cell r="AB14">
            <v>3.5737629999999997E-5</v>
          </cell>
          <cell r="AD14">
            <v>0.797066182616749</v>
          </cell>
          <cell r="AE14">
            <v>2.5048204388791229</v>
          </cell>
          <cell r="AF14">
            <v>2.1834479719170603</v>
          </cell>
          <cell r="AG14">
            <v>235.50745575439629</v>
          </cell>
          <cell r="AH14">
            <v>3.0445230125940681E-3</v>
          </cell>
          <cell r="AI14">
            <v>0.19054527485013004</v>
          </cell>
        </row>
        <row r="15">
          <cell r="I15" t="str">
            <v>Rollers (&gt;50 and &lt;=120)</v>
          </cell>
          <cell r="J15" t="str">
            <v>Construction and Mining Equipment</v>
          </cell>
          <cell r="K15" t="str">
            <v>U</v>
          </cell>
          <cell r="L15" t="str">
            <v>P</v>
          </cell>
          <cell r="M15" t="str">
            <v>NHH</v>
          </cell>
          <cell r="N15" t="str">
            <v>NP</v>
          </cell>
          <cell r="O15" t="str">
            <v>Total</v>
          </cell>
          <cell r="P15" t="str">
            <v>Total</v>
          </cell>
          <cell r="Q15" t="str">
            <v>Total</v>
          </cell>
          <cell r="R15">
            <v>25.190529999999999</v>
          </cell>
          <cell r="S15">
            <v>48.403100000000002</v>
          </cell>
          <cell r="T15">
            <v>130.5975</v>
          </cell>
          <cell r="U15">
            <v>2.0916590000000001E-3</v>
          </cell>
          <cell r="V15">
            <v>9.6839769999999999E-3</v>
          </cell>
          <cell r="W15">
            <v>1.3349160000000001E-2</v>
          </cell>
          <cell r="X15">
            <v>1.426337</v>
          </cell>
          <cell r="Y15">
            <v>1.6731669999999999E-5</v>
          </cell>
          <cell r="Z15">
            <v>1.1102709999999999E-3</v>
          </cell>
          <cell r="AA15">
            <v>0</v>
          </cell>
          <cell r="AB15">
            <v>1.88727E-4</v>
          </cell>
          <cell r="AD15">
            <v>0.32669275397650149</v>
          </cell>
          <cell r="AE15">
            <v>1.5125243242684869</v>
          </cell>
          <cell r="AF15">
            <v>2.0849831849612941</v>
          </cell>
          <cell r="AG15">
            <v>222.77721302974393</v>
          </cell>
          <cell r="AH15">
            <v>2.6132918180860314E-3</v>
          </cell>
          <cell r="AI15">
            <v>0.17341138811357124</v>
          </cell>
        </row>
        <row r="16">
          <cell r="I16" t="str">
            <v>Rollers (&gt;120 and &lt;=175)</v>
          </cell>
          <cell r="J16" t="str">
            <v>Construction and Mining Equipment</v>
          </cell>
          <cell r="K16" t="str">
            <v>U</v>
          </cell>
          <cell r="L16" t="str">
            <v>P</v>
          </cell>
          <cell r="M16" t="str">
            <v>NHH</v>
          </cell>
          <cell r="N16" t="str">
            <v>NP</v>
          </cell>
          <cell r="O16" t="str">
            <v>Total</v>
          </cell>
          <cell r="P16" t="str">
            <v>Total</v>
          </cell>
          <cell r="Q16" t="str">
            <v>Total</v>
          </cell>
          <cell r="R16">
            <v>10.12987</v>
          </cell>
          <cell r="S16">
            <v>19.46435</v>
          </cell>
          <cell r="T16">
            <v>95.947339999999997</v>
          </cell>
          <cell r="U16">
            <v>1.0832470000000001E-3</v>
          </cell>
          <cell r="V16">
            <v>5.9988710000000002E-3</v>
          </cell>
          <cell r="W16">
            <v>8.5429760000000007E-3</v>
          </cell>
          <cell r="X16">
            <v>1.0515509999999999</v>
          </cell>
          <cell r="Y16">
            <v>1.1831750000000001E-5</v>
          </cell>
          <cell r="Z16">
            <v>4.6190499999999998E-4</v>
          </cell>
          <cell r="AA16">
            <v>0</v>
          </cell>
          <cell r="AB16">
            <v>9.7739599999999995E-5</v>
          </cell>
          <cell r="AD16">
            <v>0.28850449401084549</v>
          </cell>
          <cell r="AE16">
            <v>1.5976977019011682</v>
          </cell>
          <cell r="AF16">
            <v>2.2752769850521601</v>
          </cell>
          <cell r="AG16">
            <v>280.06280117239976</v>
          </cell>
          <cell r="AH16">
            <v>3.151186245623409E-3</v>
          </cell>
          <cell r="AI16">
            <v>0.12302057453755201</v>
          </cell>
        </row>
        <row r="17">
          <cell r="I17" t="str">
            <v>Rollers (&gt;175 and &lt;=250)</v>
          </cell>
          <cell r="J17" t="str">
            <v>Construction and Mining Equipment</v>
          </cell>
          <cell r="K17" t="str">
            <v>U</v>
          </cell>
          <cell r="L17" t="str">
            <v>N</v>
          </cell>
          <cell r="M17" t="str">
            <v>NHH</v>
          </cell>
          <cell r="N17" t="str">
            <v>NP</v>
          </cell>
          <cell r="O17" t="str">
            <v>Total</v>
          </cell>
          <cell r="P17" t="str">
            <v>Total</v>
          </cell>
          <cell r="Q17" t="str">
            <v>Total</v>
          </cell>
          <cell r="R17">
            <v>1.436903</v>
          </cell>
          <cell r="S17">
            <v>2.7609819999999998</v>
          </cell>
          <cell r="T17">
            <v>19.140989999999999</v>
          </cell>
          <cell r="U17">
            <v>1.5305789999999999E-4</v>
          </cell>
          <cell r="V17">
            <v>4.9237640000000002E-4</v>
          </cell>
          <cell r="W17">
            <v>1.5198270000000001E-3</v>
          </cell>
          <cell r="X17">
            <v>0.21114939999999999</v>
          </cell>
          <cell r="Y17">
            <v>2.375792E-6</v>
          </cell>
          <cell r="Z17">
            <v>5.089869E-5</v>
          </cell>
          <cell r="AA17">
            <v>0</v>
          </cell>
          <cell r="AB17">
            <v>1.3810180000000001E-5</v>
          </cell>
          <cell r="AD17">
            <v>0.20116629066035202</v>
          </cell>
          <cell r="AE17">
            <v>0.64713767794212351</v>
          </cell>
          <cell r="AF17">
            <v>1.9975313919467788</v>
          </cell>
          <cell r="AG17">
            <v>277.51681927661969</v>
          </cell>
          <cell r="AH17">
            <v>3.1225390131482209E-3</v>
          </cell>
          <cell r="AI17">
            <v>6.6896910690471725E-2</v>
          </cell>
        </row>
        <row r="18">
          <cell r="I18" t="str">
            <v>Rollers (&gt;250 and &lt;=500)</v>
          </cell>
          <cell r="J18" t="str">
            <v>Construction and Mining Equipment</v>
          </cell>
          <cell r="K18" t="str">
            <v>U</v>
          </cell>
          <cell r="L18" t="str">
            <v>N</v>
          </cell>
          <cell r="M18" t="str">
            <v>NHH</v>
          </cell>
          <cell r="N18" t="str">
            <v>NP</v>
          </cell>
          <cell r="O18" t="str">
            <v>Total</v>
          </cell>
          <cell r="P18" t="str">
            <v>Total</v>
          </cell>
          <cell r="Q18" t="str">
            <v>Total</v>
          </cell>
          <cell r="R18">
            <v>1.0076210000000001</v>
          </cell>
          <cell r="S18">
            <v>1.936124</v>
          </cell>
          <cell r="T18">
            <v>19.212340000000001</v>
          </cell>
          <cell r="U18">
            <v>1.421917E-4</v>
          </cell>
          <cell r="V18">
            <v>5.3958399999999996E-4</v>
          </cell>
          <cell r="W18">
            <v>1.354584E-3</v>
          </cell>
          <cell r="X18">
            <v>0.21191299999999999</v>
          </cell>
          <cell r="Y18">
            <v>2.0799959999999999E-6</v>
          </cell>
          <cell r="Z18">
            <v>4.7155469999999997E-5</v>
          </cell>
          <cell r="AA18">
            <v>0</v>
          </cell>
          <cell r="AB18">
            <v>1.2829730000000001E-5</v>
          </cell>
          <cell r="AD18">
            <v>0.13325211633139203</v>
          </cell>
          <cell r="AE18">
            <v>0.50566038621493248</v>
          </cell>
          <cell r="AF18">
            <v>1.2694213849939362</v>
          </cell>
          <cell r="AG18">
            <v>198.59004237331908</v>
          </cell>
          <cell r="AH18">
            <v>1.9492267759709607E-3</v>
          </cell>
          <cell r="AI18">
            <v>4.4190808423427423E-2</v>
          </cell>
        </row>
        <row r="19">
          <cell r="I19" t="str">
            <v>Scrapers (&lt;=120)</v>
          </cell>
          <cell r="J19" t="str">
            <v>Construction and Mining Equipment</v>
          </cell>
          <cell r="K19" t="str">
            <v>U</v>
          </cell>
          <cell r="L19" t="str">
            <v>P</v>
          </cell>
          <cell r="M19" t="str">
            <v>NHH</v>
          </cell>
          <cell r="N19" t="str">
            <v>NP</v>
          </cell>
          <cell r="O19" t="str">
            <v>Total</v>
          </cell>
          <cell r="P19" t="str">
            <v>Total</v>
          </cell>
          <cell r="Q19" t="str">
            <v>Total</v>
          </cell>
          <cell r="R19">
            <v>0.23252800000000001</v>
          </cell>
          <cell r="S19">
            <v>0.70779179999999997</v>
          </cell>
          <cell r="T19">
            <v>3.0462400000000001</v>
          </cell>
          <cell r="U19">
            <v>5.9329539999999998E-5</v>
          </cell>
          <cell r="V19">
            <v>2.415936E-4</v>
          </cell>
          <cell r="W19">
            <v>3.5174419999999999E-4</v>
          </cell>
          <cell r="X19">
            <v>3.3201149999999999E-2</v>
          </cell>
          <cell r="Y19">
            <v>3.8946650000000002E-7</v>
          </cell>
          <cell r="Z19">
            <v>3.0199029999999999E-5</v>
          </cell>
          <cell r="AA19">
            <v>0</v>
          </cell>
          <cell r="AB19">
            <v>5.3532109999999999E-6</v>
          </cell>
          <cell r="AD19">
            <v>0.63370516923196907</v>
          </cell>
          <cell r="AE19">
            <v>2.5804871093448667</v>
          </cell>
          <cell r="AF19">
            <v>3.7570174619146477</v>
          </cell>
          <cell r="AG19">
            <v>354.62503804084764</v>
          </cell>
          <cell r="AH19">
            <v>4.15993338719098E-3</v>
          </cell>
          <cell r="AI19">
            <v>0.32255907287990621</v>
          </cell>
        </row>
        <row r="20">
          <cell r="I20" t="str">
            <v>Scrapers (&gt;120 and &lt;=175)</v>
          </cell>
          <cell r="J20" t="str">
            <v>Construction and Mining Equipment</v>
          </cell>
          <cell r="K20" t="str">
            <v>U</v>
          </cell>
          <cell r="L20" t="str">
            <v>P</v>
          </cell>
          <cell r="M20" t="str">
            <v>NHH</v>
          </cell>
          <cell r="N20" t="str">
            <v>NP</v>
          </cell>
          <cell r="O20" t="str">
            <v>Total</v>
          </cell>
          <cell r="P20" t="str">
            <v>Total</v>
          </cell>
          <cell r="Q20" t="str">
            <v>Total</v>
          </cell>
          <cell r="R20">
            <v>2.1285240000000001</v>
          </cell>
          <cell r="S20">
            <v>6.4790179999999999</v>
          </cell>
          <cell r="T20">
            <v>43.799489999999999</v>
          </cell>
          <cell r="U20">
            <v>6.0980110000000002E-4</v>
          </cell>
          <cell r="V20">
            <v>2.9230219999999999E-3</v>
          </cell>
          <cell r="W20">
            <v>4.4437540000000003E-3</v>
          </cell>
          <cell r="X20">
            <v>0.4792556</v>
          </cell>
          <cell r="Y20">
            <v>5.3924509999999997E-6</v>
          </cell>
          <cell r="Z20">
            <v>2.5001029999999999E-4</v>
          </cell>
          <cell r="AA20">
            <v>0</v>
          </cell>
          <cell r="AB20">
            <v>5.502138E-5</v>
          </cell>
          <cell r="AD20">
            <v>0.4879148201779962</v>
          </cell>
          <cell r="AE20">
            <v>2.3387720250198409</v>
          </cell>
          <cell r="AF20">
            <v>3.5555420182502973</v>
          </cell>
          <cell r="AG20">
            <v>383.46259115193078</v>
          </cell>
          <cell r="AH20">
            <v>4.3146146505535256E-3</v>
          </cell>
          <cell r="AI20">
            <v>0.20003855448464564</v>
          </cell>
        </row>
        <row r="21">
          <cell r="I21" t="str">
            <v>Scrapers (&gt;175 and &lt;=250)</v>
          </cell>
          <cell r="J21" t="str">
            <v>Construction and Mining Equipment</v>
          </cell>
          <cell r="K21" t="str">
            <v>U</v>
          </cell>
          <cell r="L21" t="str">
            <v>N</v>
          </cell>
          <cell r="M21" t="str">
            <v>NHH</v>
          </cell>
          <cell r="N21" t="str">
            <v>NP</v>
          </cell>
          <cell r="O21" t="str">
            <v>Total</v>
          </cell>
          <cell r="P21" t="str">
            <v>Total</v>
          </cell>
          <cell r="Q21" t="str">
            <v>Total</v>
          </cell>
          <cell r="R21">
            <v>2.074865</v>
          </cell>
          <cell r="S21">
            <v>6.3156800000000004</v>
          </cell>
          <cell r="T21">
            <v>60.014240000000001</v>
          </cell>
          <cell r="U21">
            <v>6.3782349999999999E-4</v>
          </cell>
          <cell r="V21">
            <v>1.8575029999999999E-3</v>
          </cell>
          <cell r="W21">
            <v>5.5410279999999999E-3</v>
          </cell>
          <cell r="X21">
            <v>0.66087969999999996</v>
          </cell>
          <cell r="Y21">
            <v>7.4360319999999997E-6</v>
          </cell>
          <cell r="Z21">
            <v>2.096949E-4</v>
          </cell>
          <cell r="AA21">
            <v>0</v>
          </cell>
          <cell r="AB21">
            <v>5.7549810000000003E-5</v>
          </cell>
          <cell r="AD21">
            <v>0.36647422237985455</v>
          </cell>
          <cell r="AE21">
            <v>1.0672654229473313</v>
          </cell>
          <cell r="AF21">
            <v>3.1837082319560204</v>
          </cell>
          <cell r="AG21">
            <v>379.72162227345268</v>
          </cell>
          <cell r="AH21">
            <v>4.2725206029437836E-3</v>
          </cell>
          <cell r="AI21">
            <v>0.12048439014009578</v>
          </cell>
        </row>
        <row r="22">
          <cell r="I22" t="str">
            <v>Scrapers (&gt;250 and &lt;=500)</v>
          </cell>
          <cell r="J22" t="str">
            <v>Construction and Mining Equipment</v>
          </cell>
          <cell r="K22" t="str">
            <v>U</v>
          </cell>
          <cell r="L22" t="str">
            <v>N</v>
          </cell>
          <cell r="M22" t="str">
            <v>NHH</v>
          </cell>
          <cell r="N22" t="str">
            <v>NP</v>
          </cell>
          <cell r="O22" t="str">
            <v>Total</v>
          </cell>
          <cell r="P22" t="str">
            <v>Total</v>
          </cell>
          <cell r="Q22" t="str">
            <v>Total</v>
          </cell>
          <cell r="R22">
            <v>5.7118409999999997</v>
          </cell>
          <cell r="S22">
            <v>17.38627</v>
          </cell>
          <cell r="T22">
            <v>253.6387</v>
          </cell>
          <cell r="U22">
            <v>2.5018869999999999E-3</v>
          </cell>
          <cell r="V22">
            <v>9.2368199999999998E-3</v>
          </cell>
          <cell r="W22">
            <v>2.0979749999999998E-2</v>
          </cell>
          <cell r="X22">
            <v>2.791712</v>
          </cell>
          <cell r="Y22">
            <v>2.740157E-5</v>
          </cell>
          <cell r="Z22">
            <v>8.0621640000000004E-4</v>
          </cell>
          <cell r="AA22">
            <v>0</v>
          </cell>
          <cell r="AB22">
            <v>2.257413E-4</v>
          </cell>
          <cell r="AD22">
            <v>0.26109244667200038</v>
          </cell>
          <cell r="AE22">
            <v>0.96393799291049787</v>
          </cell>
          <cell r="AF22">
            <v>2.189409137209994</v>
          </cell>
          <cell r="AG22">
            <v>291.33806462225652</v>
          </cell>
          <cell r="AH22">
            <v>2.8595787715248876E-3</v>
          </cell>
          <cell r="AI22">
            <v>8.4135299645064762E-2</v>
          </cell>
        </row>
        <row r="23">
          <cell r="I23" t="str">
            <v>Scrapers (&gt;500 and &lt;=750)</v>
          </cell>
          <cell r="J23" t="str">
            <v>Construction and Mining Equipment</v>
          </cell>
          <cell r="K23" t="str">
            <v>U</v>
          </cell>
          <cell r="L23" t="str">
            <v>N</v>
          </cell>
          <cell r="M23" t="str">
            <v>NHH</v>
          </cell>
          <cell r="N23" t="str">
            <v>NP</v>
          </cell>
          <cell r="O23" t="str">
            <v>Total</v>
          </cell>
          <cell r="P23" t="str">
            <v>Total</v>
          </cell>
          <cell r="Q23" t="str">
            <v>Total</v>
          </cell>
          <cell r="R23">
            <v>37.889200000000002</v>
          </cell>
          <cell r="S23">
            <v>115.3309</v>
          </cell>
          <cell r="T23">
            <v>2906.6170000000002</v>
          </cell>
          <cell r="U23">
            <v>2.8810430000000001E-2</v>
          </cell>
          <cell r="V23">
            <v>0.1058491</v>
          </cell>
          <cell r="W23">
            <v>0.2463369</v>
          </cell>
          <cell r="X23">
            <v>31.991540000000001</v>
          </cell>
          <cell r="Y23">
            <v>3.2166600000000002E-4</v>
          </cell>
          <cell r="Z23">
            <v>9.359717E-3</v>
          </cell>
          <cell r="AA23">
            <v>0</v>
          </cell>
          <cell r="AB23">
            <v>2.5995189999999998E-3</v>
          </cell>
          <cell r="AD23">
            <v>0.30216616819950248</v>
          </cell>
          <cell r="AE23">
            <v>1.1101540988581551</v>
          </cell>
          <cell r="AF23">
            <v>2.5836017428113371</v>
          </cell>
          <cell r="AG23">
            <v>335.52991248659293</v>
          </cell>
          <cell r="AH23">
            <v>3.3736595621815142E-3</v>
          </cell>
          <cell r="AI23">
            <v>9.8165484559645355E-2</v>
          </cell>
        </row>
        <row r="24">
          <cell r="I24" t="str">
            <v>Paving Equipment (&lt;=25)</v>
          </cell>
          <cell r="J24" t="str">
            <v>Construction and Mining Equipment</v>
          </cell>
          <cell r="K24" t="str">
            <v>U</v>
          </cell>
          <cell r="L24" t="str">
            <v>P</v>
          </cell>
          <cell r="M24" t="str">
            <v>NHH</v>
          </cell>
          <cell r="N24" t="str">
            <v>NP</v>
          </cell>
          <cell r="O24" t="str">
            <v>Total</v>
          </cell>
          <cell r="P24" t="str">
            <v>Total</v>
          </cell>
          <cell r="Q24" t="str">
            <v>Total</v>
          </cell>
          <cell r="R24">
            <v>0.15501870000000001</v>
          </cell>
          <cell r="S24">
            <v>0.35238849999999999</v>
          </cell>
          <cell r="T24">
            <v>0.2024801</v>
          </cell>
          <cell r="U24">
            <v>2.6823780000000002E-6</v>
          </cell>
          <cell r="V24">
            <v>9.1531629999999995E-6</v>
          </cell>
          <cell r="W24">
            <v>1.695516E-5</v>
          </cell>
          <cell r="X24">
            <v>2.2229670000000002E-3</v>
          </cell>
          <cell r="Y24">
            <v>2.8205230000000001E-8</v>
          </cell>
          <cell r="Z24">
            <v>6.4998620000000004E-7</v>
          </cell>
          <cell r="AA24">
            <v>0</v>
          </cell>
          <cell r="AB24">
            <v>2.420267E-7</v>
          </cell>
          <cell r="AD24">
            <v>0.27622392008819818</v>
          </cell>
          <cell r="AE24">
            <v>0.9425675893055534</v>
          </cell>
          <cell r="AF24">
            <v>1.7459958145058652</v>
          </cell>
          <cell r="AG24">
            <v>228.91503694360065</v>
          </cell>
          <cell r="AH24">
            <v>2.9044971281412418E-3</v>
          </cell>
          <cell r="AI24">
            <v>6.6933793882604009E-2</v>
          </cell>
        </row>
        <row r="25">
          <cell r="I25" t="str">
            <v>Paving Equipment (&gt;25 and &lt;=50)</v>
          </cell>
          <cell r="J25" t="str">
            <v>Construction and Mining Equipment</v>
          </cell>
          <cell r="K25" t="str">
            <v>U</v>
          </cell>
          <cell r="L25" t="str">
            <v>P</v>
          </cell>
          <cell r="M25" t="str">
            <v>NHH</v>
          </cell>
          <cell r="N25" t="str">
            <v>NP</v>
          </cell>
          <cell r="O25" t="str">
            <v>Total</v>
          </cell>
          <cell r="P25" t="str">
            <v>Total</v>
          </cell>
          <cell r="Q25" t="str">
            <v>Total</v>
          </cell>
          <cell r="R25">
            <v>0.1311697</v>
          </cell>
          <cell r="S25">
            <v>0.30051230000000001</v>
          </cell>
          <cell r="T25">
            <v>0.3354453</v>
          </cell>
          <cell r="U25">
            <v>1.5465289999999998E-5</v>
          </cell>
          <cell r="V25">
            <v>4.3662270000000002E-5</v>
          </cell>
          <cell r="W25">
            <v>3.5573340000000003E-5</v>
          </cell>
          <cell r="X25">
            <v>3.591884E-3</v>
          </cell>
          <cell r="Y25">
            <v>4.6434100000000003E-8</v>
          </cell>
          <cell r="Z25">
            <v>3.4941600000000001E-6</v>
          </cell>
          <cell r="AA25">
            <v>0</v>
          </cell>
          <cell r="AB25">
            <v>1.395408E-6</v>
          </cell>
          <cell r="AD25">
            <v>0.93374621191877993</v>
          </cell>
          <cell r="AE25">
            <v>2.6361923517939205</v>
          </cell>
          <cell r="AF25">
            <v>2.1478078633054292</v>
          </cell>
          <cell r="AG25">
            <v>216.86680810070004</v>
          </cell>
          <cell r="AH25">
            <v>2.8035468445052002E-3</v>
          </cell>
          <cell r="AI25">
            <v>0.2109665362782156</v>
          </cell>
        </row>
        <row r="26">
          <cell r="I26" t="str">
            <v>Paving Equipment (&gt;50 and &lt;=120)</v>
          </cell>
          <cell r="J26" t="str">
            <v>Construction and Mining Equipment</v>
          </cell>
          <cell r="K26" t="str">
            <v>U</v>
          </cell>
          <cell r="L26" t="str">
            <v>P</v>
          </cell>
          <cell r="M26" t="str">
            <v>NHH</v>
          </cell>
          <cell r="N26" t="str">
            <v>NP</v>
          </cell>
          <cell r="O26" t="str">
            <v>Total</v>
          </cell>
          <cell r="P26" t="str">
            <v>Total</v>
          </cell>
          <cell r="Q26" t="str">
            <v>Total</v>
          </cell>
          <cell r="R26">
            <v>1.8900349999999999</v>
          </cell>
          <cell r="S26">
            <v>4.3301090000000002</v>
          </cell>
          <cell r="T26">
            <v>10.814399999999999</v>
          </cell>
          <cell r="U26">
            <v>2.111278E-4</v>
          </cell>
          <cell r="V26">
            <v>8.4269260000000002E-4</v>
          </cell>
          <cell r="W26">
            <v>1.2743979999999999E-3</v>
          </cell>
          <cell r="X26">
            <v>0.1178882</v>
          </cell>
          <cell r="Y26">
            <v>1.382889E-6</v>
          </cell>
          <cell r="Z26">
            <v>1.096913E-4</v>
          </cell>
          <cell r="AA26">
            <v>0</v>
          </cell>
          <cell r="AB26">
            <v>1.904973E-5</v>
          </cell>
          <cell r="AD26">
            <v>0.36861108300045103</v>
          </cell>
          <cell r="AE26">
            <v>1.471269211929769</v>
          </cell>
          <cell r="AF26">
            <v>2.2249899205770567</v>
          </cell>
          <cell r="AG26">
            <v>205.82271531732803</v>
          </cell>
          <cell r="AH26">
            <v>2.4144059283496095E-3</v>
          </cell>
          <cell r="AI26">
            <v>0.19151162892204329</v>
          </cell>
        </row>
        <row r="27">
          <cell r="I27" t="str">
            <v>Paving Equipment (&gt;120 and &lt;=175)</v>
          </cell>
          <cell r="J27" t="str">
            <v>Construction and Mining Equipment</v>
          </cell>
          <cell r="K27" t="str">
            <v>U</v>
          </cell>
          <cell r="L27" t="str">
            <v>P</v>
          </cell>
          <cell r="M27" t="str">
            <v>NHH</v>
          </cell>
          <cell r="N27" t="str">
            <v>NP</v>
          </cell>
          <cell r="O27" t="str">
            <v>Total</v>
          </cell>
          <cell r="P27" t="str">
            <v>Total</v>
          </cell>
          <cell r="Q27" t="str">
            <v>Total</v>
          </cell>
          <cell r="R27">
            <v>0.88837619999999995</v>
          </cell>
          <cell r="S27">
            <v>2.035288</v>
          </cell>
          <cell r="T27">
            <v>9.3842759999999998</v>
          </cell>
          <cell r="U27">
            <v>1.284736E-4</v>
          </cell>
          <cell r="V27">
            <v>6.1279240000000005E-4</v>
          </cell>
          <cell r="W27">
            <v>9.7560669999999998E-4</v>
          </cell>
          <cell r="X27">
            <v>0.1027134</v>
          </cell>
          <cell r="Y27">
            <v>1.1557020000000001E-6</v>
          </cell>
          <cell r="Z27">
            <v>5.4127559999999997E-5</v>
          </cell>
          <cell r="AA27">
            <v>0</v>
          </cell>
          <cell r="AB27">
            <v>1.159197E-5</v>
          </cell>
          <cell r="AD27">
            <v>0.32722992637896947</v>
          </cell>
          <cell r="AE27">
            <v>1.5608188136519257</v>
          </cell>
          <cell r="AF27">
            <v>2.4849284881549933</v>
          </cell>
          <cell r="AG27">
            <v>261.61715963539314</v>
          </cell>
          <cell r="AH27">
            <v>2.9436419651666006E-3</v>
          </cell>
          <cell r="AI27">
            <v>0.1378661255999151</v>
          </cell>
        </row>
        <row r="28">
          <cell r="I28" t="str">
            <v>Paving Equipment (&gt;175 and &lt;=250)</v>
          </cell>
          <cell r="J28" t="str">
            <v>Construction and Mining Equipment</v>
          </cell>
          <cell r="K28" t="str">
            <v>U</v>
          </cell>
          <cell r="L28" t="str">
            <v>N</v>
          </cell>
          <cell r="M28" t="str">
            <v>NHH</v>
          </cell>
          <cell r="N28" t="str">
            <v>NP</v>
          </cell>
          <cell r="O28" t="str">
            <v>Total</v>
          </cell>
          <cell r="P28" t="str">
            <v>Total</v>
          </cell>
          <cell r="Q28" t="str">
            <v>Total</v>
          </cell>
          <cell r="R28">
            <v>0.25041479999999999</v>
          </cell>
          <cell r="S28">
            <v>0.57370500000000002</v>
          </cell>
          <cell r="T28">
            <v>3.1822469999999998</v>
          </cell>
          <cell r="U28">
            <v>3.2686589999999999E-5</v>
          </cell>
          <cell r="V28">
            <v>9.8316890000000007E-5</v>
          </cell>
          <cell r="W28">
            <v>3.022899E-4</v>
          </cell>
          <cell r="X28">
            <v>3.5048080000000002E-2</v>
          </cell>
          <cell r="Y28">
            <v>3.9435100000000001E-7</v>
          </cell>
          <cell r="Z28">
            <v>1.1281770000000001E-5</v>
          </cell>
          <cell r="AA28">
            <v>0</v>
          </cell>
          <cell r="AB28">
            <v>2.9492589999999998E-6</v>
          </cell>
          <cell r="AD28">
            <v>0.20674928367715115</v>
          </cell>
          <cell r="AE28">
            <v>0.62187418696368346</v>
          </cell>
          <cell r="AF28">
            <v>1.9120446729939606</v>
          </cell>
          <cell r="AG28">
            <v>221.6861848929328</v>
          </cell>
          <cell r="AH28">
            <v>2.494349724684289E-3</v>
          </cell>
          <cell r="AI28">
            <v>7.135947390383561E-2</v>
          </cell>
        </row>
        <row r="29">
          <cell r="I29" t="str">
            <v>Surfacing Equipment (&lt;=50)</v>
          </cell>
          <cell r="J29" t="str">
            <v>Construction and Mining Equipment</v>
          </cell>
          <cell r="K29" t="str">
            <v>U</v>
          </cell>
          <cell r="L29" t="str">
            <v>P</v>
          </cell>
          <cell r="M29" t="str">
            <v>NHH</v>
          </cell>
          <cell r="N29" t="str">
            <v>NP</v>
          </cell>
          <cell r="O29" t="str">
            <v>Total</v>
          </cell>
          <cell r="P29" t="str">
            <v>Total</v>
          </cell>
          <cell r="Q29" t="str">
            <v>Total</v>
          </cell>
          <cell r="R29">
            <v>0.11924510000000001</v>
          </cell>
          <cell r="S29">
            <v>0.14781810000000001</v>
          </cell>
          <cell r="T29">
            <v>9.6348329999999996E-2</v>
          </cell>
          <cell r="U29">
            <v>3.0385459999999998E-6</v>
          </cell>
          <cell r="V29">
            <v>9.8692950000000002E-6</v>
          </cell>
          <cell r="W29">
            <v>9.3414860000000003E-6</v>
          </cell>
          <cell r="X29">
            <v>1.0417460000000001E-3</v>
          </cell>
          <cell r="Y29">
            <v>1.346717E-8</v>
          </cell>
          <cell r="Z29">
            <v>7.5187849999999999E-7</v>
          </cell>
          <cell r="AA29">
            <v>0</v>
          </cell>
          <cell r="AB29">
            <v>2.7416309999999998E-7</v>
          </cell>
          <cell r="AD29">
            <v>0.37296771250611394</v>
          </cell>
          <cell r="AE29">
            <v>1.2114111091943409</v>
          </cell>
          <cell r="AF29">
            <v>1.1466249531282029</v>
          </cell>
          <cell r="AG29">
            <v>127.86958717504825</v>
          </cell>
          <cell r="AH29">
            <v>1.6530339145206169E-3</v>
          </cell>
          <cell r="AI29">
            <v>9.2289668883580575E-2</v>
          </cell>
        </row>
        <row r="30">
          <cell r="I30" t="str">
            <v>Surfacing Equipment (&gt;50 and &lt;=120)</v>
          </cell>
          <cell r="J30" t="str">
            <v>Construction and Mining Equipment</v>
          </cell>
          <cell r="K30" t="str">
            <v>U</v>
          </cell>
          <cell r="L30" t="str">
            <v>P</v>
          </cell>
          <cell r="M30" t="str">
            <v>NHH</v>
          </cell>
          <cell r="N30" t="str">
            <v>NP</v>
          </cell>
          <cell r="O30" t="str">
            <v>Total</v>
          </cell>
          <cell r="P30" t="str">
            <v>Total</v>
          </cell>
          <cell r="Q30" t="str">
            <v>Total</v>
          </cell>
          <cell r="R30">
            <v>2.384903E-2</v>
          </cell>
          <cell r="S30">
            <v>2.9563610000000001E-2</v>
          </cell>
          <cell r="T30">
            <v>8.6142060000000006E-2</v>
          </cell>
          <cell r="U30">
            <v>1.252258E-6</v>
          </cell>
          <cell r="V30">
            <v>6.1369240000000003E-6</v>
          </cell>
          <cell r="W30">
            <v>8.5336310000000006E-6</v>
          </cell>
          <cell r="X30">
            <v>9.4173840000000004E-4</v>
          </cell>
          <cell r="Y30">
            <v>1.104708E-8</v>
          </cell>
          <cell r="Z30">
            <v>6.5515740000000004E-7</v>
          </cell>
          <cell r="AA30">
            <v>0</v>
          </cell>
          <cell r="AB30">
            <v>1.129893E-7</v>
          </cell>
          <cell r="AD30">
            <v>0.3202271468200264</v>
          </cell>
          <cell r="AE30">
            <v>1.5693328872894754</v>
          </cell>
          <cell r="AF30">
            <v>2.1822182866030233</v>
          </cell>
          <cell r="AG30">
            <v>240.8211413964668</v>
          </cell>
          <cell r="AH30">
            <v>2.8249569250845888E-3</v>
          </cell>
          <cell r="AI30">
            <v>0.16753670962375708</v>
          </cell>
        </row>
        <row r="31">
          <cell r="I31" t="str">
            <v>Surfacing Equipment (&gt;120 and &lt;=175)</v>
          </cell>
          <cell r="J31" t="str">
            <v>Construction and Mining Equipment</v>
          </cell>
          <cell r="K31" t="str">
            <v>U</v>
          </cell>
          <cell r="L31" t="str">
            <v>P</v>
          </cell>
          <cell r="M31" t="str">
            <v>NHH</v>
          </cell>
          <cell r="N31" t="str">
            <v>NP</v>
          </cell>
          <cell r="O31" t="str">
            <v>Total</v>
          </cell>
          <cell r="P31" t="str">
            <v>Total</v>
          </cell>
          <cell r="Q31" t="str">
            <v>Total</v>
          </cell>
          <cell r="R31">
            <v>1.788677E-2</v>
          </cell>
          <cell r="S31">
            <v>2.2172710000000002E-2</v>
          </cell>
          <cell r="T31">
            <v>8.6621370000000003E-2</v>
          </cell>
          <cell r="U31">
            <v>8.7950179999999997E-7</v>
          </cell>
          <cell r="V31">
            <v>5.2126080000000001E-6</v>
          </cell>
          <cell r="W31">
            <v>7.4708569999999998E-6</v>
          </cell>
          <cell r="X31">
            <v>9.5007239999999997E-4</v>
          </cell>
          <cell r="Y31">
            <v>1.0689939999999999E-8</v>
          </cell>
          <cell r="Z31">
            <v>3.7412659999999998E-7</v>
          </cell>
          <cell r="AA31">
            <v>0</v>
          </cell>
          <cell r="AB31">
            <v>7.9356009999999996E-8</v>
          </cell>
          <cell r="AD31">
            <v>0.20562833010489021</v>
          </cell>
          <cell r="AE31">
            <v>1.2187125467297411</v>
          </cell>
          <cell r="AF31">
            <v>1.7466932408352425</v>
          </cell>
          <cell r="AG31">
            <v>222.12780131973039</v>
          </cell>
          <cell r="AH31">
            <v>2.4993178082426547E-3</v>
          </cell>
          <cell r="AI31">
            <v>8.7471143328893927E-2</v>
          </cell>
        </row>
        <row r="32">
          <cell r="I32" t="str">
            <v>Surfacing Equipment (&gt;175 and &lt;=250)</v>
          </cell>
          <cell r="J32" t="str">
            <v>Construction and Mining Equipment</v>
          </cell>
          <cell r="K32" t="str">
            <v>U</v>
          </cell>
          <cell r="L32" t="str">
            <v>N</v>
          </cell>
          <cell r="M32" t="str">
            <v>NHH</v>
          </cell>
          <cell r="N32" t="str">
            <v>NP</v>
          </cell>
          <cell r="O32" t="str">
            <v>Total</v>
          </cell>
          <cell r="P32" t="str">
            <v>Total</v>
          </cell>
          <cell r="Q32" t="str">
            <v>Total</v>
          </cell>
          <cell r="R32">
            <v>3.577354E-2</v>
          </cell>
          <cell r="S32">
            <v>4.4345420000000003E-2</v>
          </cell>
          <cell r="T32">
            <v>0.27076040000000001</v>
          </cell>
          <cell r="U32">
            <v>1.978754E-6</v>
          </cell>
          <cell r="V32">
            <v>6.889667E-6</v>
          </cell>
          <cell r="W32">
            <v>2.0812089999999999E-5</v>
          </cell>
          <cell r="X32">
            <v>2.9877279999999998E-3</v>
          </cell>
          <cell r="Y32">
            <v>3.3617060000000002E-8</v>
          </cell>
          <cell r="Z32">
            <v>6.861005E-7</v>
          </cell>
          <cell r="AA32">
            <v>0</v>
          </cell>
          <cell r="AB32">
            <v>1.7853970000000001E-7</v>
          </cell>
          <cell r="AD32">
            <v>0.16192207707582879</v>
          </cell>
          <cell r="AE32">
            <v>0.56378366942065272</v>
          </cell>
          <cell r="AF32">
            <v>1.7030600272136331</v>
          </cell>
          <cell r="AG32">
            <v>244.48674443493826</v>
          </cell>
          <cell r="AH32">
            <v>2.7508948461419467E-3</v>
          </cell>
          <cell r="AI32">
            <v>5.6143824873008306E-2</v>
          </cell>
        </row>
        <row r="33">
          <cell r="I33" t="str">
            <v>Surfacing Equipment (&gt;250 and &lt;=500)</v>
          </cell>
          <cell r="J33" t="str">
            <v>Construction and Mining Equipment</v>
          </cell>
          <cell r="K33" t="str">
            <v>U</v>
          </cell>
          <cell r="L33" t="str">
            <v>N</v>
          </cell>
          <cell r="M33" t="str">
            <v>NHH</v>
          </cell>
          <cell r="N33" t="str">
            <v>NP</v>
          </cell>
          <cell r="O33" t="str">
            <v>Total</v>
          </cell>
          <cell r="P33" t="str">
            <v>Total</v>
          </cell>
          <cell r="Q33" t="str">
            <v>Total</v>
          </cell>
          <cell r="R33">
            <v>0.29811280000000001</v>
          </cell>
          <cell r="S33">
            <v>0.36954520000000002</v>
          </cell>
          <cell r="T33">
            <v>3.7015910000000001</v>
          </cell>
          <cell r="U33">
            <v>2.4798130000000001E-5</v>
          </cell>
          <cell r="V33">
            <v>1.059511E-4</v>
          </cell>
          <cell r="W33">
            <v>2.5577029999999999E-4</v>
          </cell>
          <cell r="X33">
            <v>4.0836450000000003E-2</v>
          </cell>
          <cell r="Y33">
            <v>4.008229E-7</v>
          </cell>
          <cell r="Z33">
            <v>8.6474669999999995E-6</v>
          </cell>
          <cell r="AA33">
            <v>0</v>
          </cell>
          <cell r="AB33">
            <v>2.2374949999999998E-6</v>
          </cell>
          <cell r="AD33">
            <v>0.121754326864481</v>
          </cell>
          <cell r="AE33">
            <v>0.52020071114440125</v>
          </cell>
          <cell r="AF33">
            <v>1.255785847901691</v>
          </cell>
          <cell r="AG33">
            <v>200.49957320511811</v>
          </cell>
          <cell r="AH33">
            <v>1.9679678419852295E-3</v>
          </cell>
          <cell r="AI33">
            <v>4.2457496741399973E-2</v>
          </cell>
        </row>
        <row r="34">
          <cell r="I34" t="str">
            <v>Surfacing Equipment (&gt;500 and &lt;=750)</v>
          </cell>
          <cell r="J34" t="str">
            <v>Construction and Mining Equipment</v>
          </cell>
          <cell r="K34" t="str">
            <v>U</v>
          </cell>
          <cell r="L34" t="str">
            <v>N</v>
          </cell>
          <cell r="M34" t="str">
            <v>NHH</v>
          </cell>
          <cell r="N34" t="str">
            <v>NP</v>
          </cell>
          <cell r="O34" t="str">
            <v>Total</v>
          </cell>
          <cell r="P34" t="str">
            <v>Total</v>
          </cell>
          <cell r="Q34" t="str">
            <v>Total</v>
          </cell>
          <cell r="R34">
            <v>7.2399750000000003</v>
          </cell>
          <cell r="S34">
            <v>8.9747839999999997</v>
          </cell>
          <cell r="T34">
            <v>141.04300000000001</v>
          </cell>
          <cell r="U34">
            <v>9.6015219999999999E-4</v>
          </cell>
          <cell r="V34">
            <v>4.0369289999999999E-3</v>
          </cell>
          <cell r="W34">
            <v>1.001584E-2</v>
          </cell>
          <cell r="X34">
            <v>1.5559419999999999</v>
          </cell>
          <cell r="Y34">
            <v>1.5644570000000001E-5</v>
          </cell>
          <cell r="Z34">
            <v>3.3450800000000002E-4</v>
          </cell>
          <cell r="AA34">
            <v>0</v>
          </cell>
          <cell r="AB34">
            <v>8.6632989999999995E-5</v>
          </cell>
          <cell r="AD34">
            <v>0.12940702540807669</v>
          </cell>
          <cell r="AE34">
            <v>0.54408767034393246</v>
          </cell>
          <cell r="AF34">
            <v>1.349911046772825</v>
          </cell>
          <cell r="AG34">
            <v>209.70615484450656</v>
          </cell>
          <cell r="AH34">
            <v>2.1085378625268309E-3</v>
          </cell>
          <cell r="AI34">
            <v>4.5084191084710235E-2</v>
          </cell>
        </row>
        <row r="35">
          <cell r="I35" t="str">
            <v>Signal Boards (&lt;=15)</v>
          </cell>
          <cell r="J35" t="str">
            <v>Construction and Mining Equipment</v>
          </cell>
          <cell r="K35" t="str">
            <v>U</v>
          </cell>
          <cell r="L35" t="str">
            <v>P</v>
          </cell>
          <cell r="M35" t="str">
            <v>NHH</v>
          </cell>
          <cell r="N35" t="str">
            <v>NP</v>
          </cell>
          <cell r="O35" t="str">
            <v>Total</v>
          </cell>
          <cell r="P35" t="str">
            <v>Total</v>
          </cell>
          <cell r="Q35" t="str">
            <v>Total</v>
          </cell>
          <cell r="R35">
            <v>16.783750000000001</v>
          </cell>
          <cell r="S35">
            <v>34.517040000000001</v>
          </cell>
          <cell r="T35">
            <v>9.7183589999999995</v>
          </cell>
          <cell r="U35">
            <v>1.2383779999999999E-4</v>
          </cell>
          <cell r="V35">
            <v>6.4957929999999995E-4</v>
          </cell>
          <cell r="W35">
            <v>7.7551910000000005E-4</v>
          </cell>
          <cell r="X35">
            <v>0.10638499999999999</v>
          </cell>
          <cell r="Y35">
            <v>1.655445E-6</v>
          </cell>
          <cell r="Z35">
            <v>3.0303720000000001E-5</v>
          </cell>
          <cell r="AA35">
            <v>0</v>
          </cell>
          <cell r="AB35">
            <v>1.117368E-5</v>
          </cell>
          <cell r="AD35">
            <v>0.21698587549801487</v>
          </cell>
          <cell r="AE35">
            <v>1.1381785942247653</v>
          </cell>
          <cell r="AF35">
            <v>1.3588475479936868</v>
          </cell>
          <cell r="AG35">
            <v>186.40546234555453</v>
          </cell>
          <cell r="AH35">
            <v>2.9006343997051891E-3</v>
          </cell>
          <cell r="AI35">
            <v>5.3097513158718135E-2</v>
          </cell>
        </row>
        <row r="36">
          <cell r="I36" t="str">
            <v>Signal Boards (&gt;15 and &lt;=50)</v>
          </cell>
          <cell r="J36" t="str">
            <v>Construction and Mining Equipment</v>
          </cell>
          <cell r="K36" t="str">
            <v>U</v>
          </cell>
          <cell r="L36" t="str">
            <v>P</v>
          </cell>
          <cell r="M36" t="str">
            <v>NHH</v>
          </cell>
          <cell r="N36" t="str">
            <v>NP</v>
          </cell>
          <cell r="O36" t="str">
            <v>Total</v>
          </cell>
          <cell r="P36" t="str">
            <v>Total</v>
          </cell>
          <cell r="Q36" t="str">
            <v>Total</v>
          </cell>
          <cell r="R36">
            <v>8.3471589999999998E-2</v>
          </cell>
          <cell r="S36">
            <v>0.1224548</v>
          </cell>
          <cell r="T36">
            <v>0.20432649999999999</v>
          </cell>
          <cell r="U36">
            <v>5.7542029999999998E-6</v>
          </cell>
          <cell r="V36">
            <v>1.9811709999999999E-5</v>
          </cell>
          <cell r="W36">
            <v>1.9285810000000002E-5</v>
          </cell>
          <cell r="X36">
            <v>2.2138779999999999E-3</v>
          </cell>
          <cell r="Y36">
            <v>2.8619919999999999E-8</v>
          </cell>
          <cell r="Z36">
            <v>1.5009009999999999E-6</v>
          </cell>
          <cell r="AA36">
            <v>0</v>
          </cell>
          <cell r="AB36">
            <v>5.191924E-7</v>
          </cell>
          <cell r="AD36">
            <v>0.85259425708098024</v>
          </cell>
          <cell r="AE36">
            <v>2.9354804077912826</v>
          </cell>
          <cell r="AF36">
            <v>2.8575583532862741</v>
          </cell>
          <cell r="AG36">
            <v>328.027994264006</v>
          </cell>
          <cell r="AH36">
            <v>4.2405836968416096E-3</v>
          </cell>
          <cell r="AI36">
            <v>0.2223869357836524</v>
          </cell>
        </row>
        <row r="37">
          <cell r="I37" t="str">
            <v>Signal Boards (&gt;50 and &lt;=120)</v>
          </cell>
          <cell r="J37" t="str">
            <v>Construction and Mining Equipment</v>
          </cell>
          <cell r="K37" t="str">
            <v>U</v>
          </cell>
          <cell r="L37" t="str">
            <v>P</v>
          </cell>
          <cell r="M37" t="str">
            <v>NHH</v>
          </cell>
          <cell r="N37" t="str">
            <v>NP</v>
          </cell>
          <cell r="O37" t="str">
            <v>Total</v>
          </cell>
          <cell r="P37" t="str">
            <v>Total</v>
          </cell>
          <cell r="Q37" t="str">
            <v>Total</v>
          </cell>
          <cell r="R37">
            <v>1.365356</v>
          </cell>
          <cell r="S37">
            <v>2.0030109999999999</v>
          </cell>
          <cell r="T37">
            <v>7.336347</v>
          </cell>
          <cell r="U37">
            <v>9.8149199999999999E-5</v>
          </cell>
          <cell r="V37">
            <v>5.1254519999999995E-4</v>
          </cell>
          <cell r="W37">
            <v>6.7971120000000001E-4</v>
          </cell>
          <cell r="X37">
            <v>8.0255229999999997E-2</v>
          </cell>
          <cell r="Y37">
            <v>9.414352E-7</v>
          </cell>
          <cell r="Z37">
            <v>5.3071829999999998E-5</v>
          </cell>
          <cell r="AA37">
            <v>0</v>
          </cell>
          <cell r="AB37">
            <v>8.8558450000000006E-6</v>
          </cell>
          <cell r="AD37">
            <v>0.37044626914180706</v>
          </cell>
          <cell r="AE37">
            <v>1.9345084535232209</v>
          </cell>
          <cell r="AF37">
            <v>2.5654460569612452</v>
          </cell>
          <cell r="AG37">
            <v>302.9087402914912</v>
          </cell>
          <cell r="AH37">
            <v>3.5532755995848256E-3</v>
          </cell>
          <cell r="AI37">
            <v>0.20030995076911712</v>
          </cell>
        </row>
        <row r="38">
          <cell r="I38" t="str">
            <v>Signal Boards (&gt;120 and &lt;=175)</v>
          </cell>
          <cell r="J38" t="str">
            <v>Construction and Mining Equipment</v>
          </cell>
          <cell r="K38" t="str">
            <v>U</v>
          </cell>
          <cell r="L38" t="str">
            <v>P</v>
          </cell>
          <cell r="M38" t="str">
            <v>NHH</v>
          </cell>
          <cell r="N38" t="str">
            <v>NP</v>
          </cell>
          <cell r="O38" t="str">
            <v>Total</v>
          </cell>
          <cell r="P38" t="str">
            <v>Total</v>
          </cell>
          <cell r="Q38" t="str">
            <v>Total</v>
          </cell>
          <cell r="R38">
            <v>0.84664030000000001</v>
          </cell>
          <cell r="S38">
            <v>1.242041</v>
          </cell>
          <cell r="T38">
            <v>8.7380440000000004</v>
          </cell>
          <cell r="U38">
            <v>8.0880949999999997E-5</v>
          </cell>
          <cell r="V38">
            <v>5.1527090000000005E-4</v>
          </cell>
          <cell r="W38">
            <v>7.0259890000000001E-4</v>
          </cell>
          <cell r="X38">
            <v>9.5889139999999998E-2</v>
          </cell>
          <cell r="Y38">
            <v>1.078917E-6</v>
          </cell>
          <cell r="Z38">
            <v>3.5038289999999999E-5</v>
          </cell>
          <cell r="AA38">
            <v>0</v>
          </cell>
          <cell r="AB38">
            <v>7.2977579999999999E-6</v>
          </cell>
          <cell r="AD38">
            <v>0.33757890826470305</v>
          </cell>
          <cell r="AE38">
            <v>2.15062493556976</v>
          </cell>
          <cell r="AF38">
            <v>2.9324899078210787</v>
          </cell>
          <cell r="AG38">
            <v>400.21972041180607</v>
          </cell>
          <cell r="AH38">
            <v>4.503157084186432E-3</v>
          </cell>
          <cell r="AI38">
            <v>0.14624194801942933</v>
          </cell>
        </row>
        <row r="39">
          <cell r="I39" t="str">
            <v>Signal Boards (&gt;175 and &lt;=250)</v>
          </cell>
          <cell r="J39" t="str">
            <v>Construction and Mining Equipment</v>
          </cell>
          <cell r="K39" t="str">
            <v>U</v>
          </cell>
          <cell r="L39" t="str">
            <v>N</v>
          </cell>
          <cell r="M39" t="str">
            <v>NHH</v>
          </cell>
          <cell r="N39" t="str">
            <v>NP</v>
          </cell>
          <cell r="O39" t="str">
            <v>Total</v>
          </cell>
          <cell r="P39" t="str">
            <v>Total</v>
          </cell>
          <cell r="Q39" t="str">
            <v>Total</v>
          </cell>
          <cell r="R39">
            <v>0.17886769999999999</v>
          </cell>
          <cell r="S39">
            <v>0.262403</v>
          </cell>
          <cell r="T39">
            <v>3.0299109999999998</v>
          </cell>
          <cell r="U39">
            <v>1.8649609999999999E-5</v>
          </cell>
          <cell r="V39">
            <v>6.6787619999999999E-5</v>
          </cell>
          <cell r="W39">
            <v>2.142476E-4</v>
          </cell>
          <cell r="X39">
            <v>3.3464609999999999E-2</v>
          </cell>
          <cell r="Y39">
            <v>3.7653429999999998E-7</v>
          </cell>
          <cell r="Z39">
            <v>6.2324900000000002E-6</v>
          </cell>
          <cell r="AA39">
            <v>0</v>
          </cell>
          <cell r="AB39">
            <v>1.6827250000000001E-6</v>
          </cell>
          <cell r="AD39">
            <v>0.25790751160619357</v>
          </cell>
          <cell r="AE39">
            <v>0.92361335600583838</v>
          </cell>
          <cell r="AF39">
            <v>2.9628536673742296</v>
          </cell>
          <cell r="AG39">
            <v>462.78577900405099</v>
          </cell>
          <cell r="AH39">
            <v>5.2071343233118517E-3</v>
          </cell>
          <cell r="AI39">
            <v>8.6189790939890182E-2</v>
          </cell>
        </row>
        <row r="40">
          <cell r="I40" t="str">
            <v>Trenchers (&lt;=15)</v>
          </cell>
          <cell r="J40" t="str">
            <v>Construction and Mining Equipment</v>
          </cell>
          <cell r="K40" t="str">
            <v>U</v>
          </cell>
          <cell r="L40" t="str">
            <v>P</v>
          </cell>
          <cell r="M40" t="str">
            <v>NHH</v>
          </cell>
          <cell r="N40" t="str">
            <v>NP</v>
          </cell>
          <cell r="O40" t="str">
            <v>Total</v>
          </cell>
          <cell r="P40" t="str">
            <v>Total</v>
          </cell>
          <cell r="Q40" t="str">
            <v>Total</v>
          </cell>
          <cell r="R40">
            <v>0.44716919999999999</v>
          </cell>
          <cell r="S40">
            <v>0.75778080000000003</v>
          </cell>
          <cell r="T40">
            <v>0.29271269999999999</v>
          </cell>
          <cell r="U40">
            <v>3.7299399999999999E-6</v>
          </cell>
          <cell r="V40">
            <v>1.956505E-5</v>
          </cell>
          <cell r="W40">
            <v>2.33583E-5</v>
          </cell>
          <cell r="X40">
            <v>3.2042699999999999E-3</v>
          </cell>
          <cell r="Y40">
            <v>4.9861269999999999E-8</v>
          </cell>
          <cell r="Z40">
            <v>9.1273499999999997E-7</v>
          </cell>
          <cell r="AA40">
            <v>0</v>
          </cell>
          <cell r="AB40">
            <v>3.3654649999999999E-7</v>
          </cell>
          <cell r="AD40">
            <v>0.29769396532612075</v>
          </cell>
          <cell r="AE40">
            <v>1.5615257393694855</v>
          </cell>
          <cell r="AF40">
            <v>1.8642726023145477</v>
          </cell>
          <cell r="AG40">
            <v>255.73919212521616</v>
          </cell>
          <cell r="AH40">
            <v>3.9795276016494482E-3</v>
          </cell>
          <cell r="AI40">
            <v>7.2847204363055904E-2</v>
          </cell>
        </row>
        <row r="41">
          <cell r="I41" t="str">
            <v>Trenchers (&gt;15 and &lt;=25)</v>
          </cell>
          <cell r="J41" t="str">
            <v>Construction and Mining Equipment</v>
          </cell>
          <cell r="K41" t="str">
            <v>U</v>
          </cell>
          <cell r="L41" t="str">
            <v>P</v>
          </cell>
          <cell r="M41" t="str">
            <v>NHH</v>
          </cell>
          <cell r="N41" t="str">
            <v>NP</v>
          </cell>
          <cell r="O41" t="str">
            <v>Total</v>
          </cell>
          <cell r="P41" t="str">
            <v>Total</v>
          </cell>
          <cell r="Q41" t="str">
            <v>Total</v>
          </cell>
          <cell r="R41">
            <v>0.4710182</v>
          </cell>
          <cell r="S41">
            <v>0.79819580000000001</v>
          </cell>
          <cell r="T41">
            <v>1.195554</v>
          </cell>
          <cell r="U41">
            <v>1.5834539999999998E-5</v>
          </cell>
          <cell r="V41">
            <v>5.4045400000000003E-5</v>
          </cell>
          <cell r="W41">
            <v>1.000616E-4</v>
          </cell>
          <cell r="X41">
            <v>1.3125639999999999E-2</v>
          </cell>
          <cell r="Y41">
            <v>1.6653949999999999E-7</v>
          </cell>
          <cell r="Z41">
            <v>3.76138E-6</v>
          </cell>
          <cell r="AA41">
            <v>0</v>
          </cell>
          <cell r="AB41">
            <v>1.428725E-6</v>
          </cell>
          <cell r="AD41">
            <v>0.71987823980030963</v>
          </cell>
          <cell r="AE41">
            <v>2.4570405847788228</v>
          </cell>
          <cell r="AF41">
            <v>4.5490534287451787</v>
          </cell>
          <cell r="AG41">
            <v>596.72479399164956</v>
          </cell>
          <cell r="AH41">
            <v>7.5713069099085702E-3</v>
          </cell>
          <cell r="AI41">
            <v>0.17100184871932422</v>
          </cell>
        </row>
        <row r="42">
          <cell r="I42" t="str">
            <v>Trenchers (&gt;25 and &lt;=50)</v>
          </cell>
          <cell r="J42" t="str">
            <v>Construction and Mining Equipment</v>
          </cell>
          <cell r="K42" t="str">
            <v>U</v>
          </cell>
          <cell r="L42" t="str">
            <v>P</v>
          </cell>
          <cell r="M42" t="str">
            <v>NHH</v>
          </cell>
          <cell r="N42" t="str">
            <v>NP</v>
          </cell>
          <cell r="O42" t="str">
            <v>Total</v>
          </cell>
          <cell r="P42" t="str">
            <v>Total</v>
          </cell>
          <cell r="Q42" t="str">
            <v>Total</v>
          </cell>
          <cell r="R42">
            <v>17.9285</v>
          </cell>
          <cell r="S42">
            <v>30.95487</v>
          </cell>
          <cell r="T42">
            <v>47.50817</v>
          </cell>
          <cell r="U42">
            <v>2.1650660000000002E-3</v>
          </cell>
          <cell r="V42">
            <v>6.0485950000000004E-3</v>
          </cell>
          <cell r="W42">
            <v>5.0081070000000004E-3</v>
          </cell>
          <cell r="X42">
            <v>0.50902630000000004</v>
          </cell>
          <cell r="Y42">
            <v>6.5804370000000001E-6</v>
          </cell>
          <cell r="Z42">
            <v>4.8684310000000002E-4</v>
          </cell>
          <cell r="AA42">
            <v>0</v>
          </cell>
          <cell r="AB42">
            <v>1.9535040000000001E-4</v>
          </cell>
          <cell r="AD42">
            <v>1.2690396536635433</v>
          </cell>
          <cell r="AE42">
            <v>3.5453454554969865</v>
          </cell>
          <cell r="AF42">
            <v>2.9354700377678866</v>
          </cell>
          <cell r="AG42">
            <v>298.36252541845596</v>
          </cell>
          <cell r="AH42">
            <v>3.857081258231742E-3</v>
          </cell>
          <cell r="AI42">
            <v>0.28535998395082912</v>
          </cell>
        </row>
        <row r="43">
          <cell r="I43" t="str">
            <v>Trenchers (&gt;50 and &lt;=120)</v>
          </cell>
          <cell r="J43" t="str">
            <v>Construction and Mining Equipment</v>
          </cell>
          <cell r="K43" t="str">
            <v>U</v>
          </cell>
          <cell r="L43" t="str">
            <v>P</v>
          </cell>
          <cell r="M43" t="str">
            <v>NHH</v>
          </cell>
          <cell r="N43" t="str">
            <v>NP</v>
          </cell>
          <cell r="O43" t="str">
            <v>Total</v>
          </cell>
          <cell r="P43" t="str">
            <v>Total</v>
          </cell>
          <cell r="Q43" t="str">
            <v>Total</v>
          </cell>
          <cell r="R43">
            <v>24.29618</v>
          </cell>
          <cell r="S43">
            <v>41.949159999999999</v>
          </cell>
          <cell r="T43">
            <v>124.73480000000001</v>
          </cell>
          <cell r="U43">
            <v>2.4166579999999999E-3</v>
          </cell>
          <cell r="V43">
            <v>9.6497709999999997E-3</v>
          </cell>
          <cell r="W43">
            <v>1.4837299999999999E-2</v>
          </cell>
          <cell r="X43">
            <v>1.359926</v>
          </cell>
          <cell r="Y43">
            <v>1.5952629999999999E-5</v>
          </cell>
          <cell r="Z43">
            <v>1.2470859999999999E-3</v>
          </cell>
          <cell r="AA43">
            <v>0</v>
          </cell>
          <cell r="AB43">
            <v>2.1805119999999999E-4</v>
          </cell>
          <cell r="AD43">
            <v>0.43552563340958439</v>
          </cell>
          <cell r="AE43">
            <v>1.739063875414907</v>
          </cell>
          <cell r="AF43">
            <v>2.6739507537218867</v>
          </cell>
          <cell r="AG43">
            <v>245.08334755689984</v>
          </cell>
          <cell r="AH43">
            <v>2.8749534627153439E-3</v>
          </cell>
          <cell r="AI43">
            <v>0.22474753153579236</v>
          </cell>
        </row>
        <row r="44">
          <cell r="I44" t="str">
            <v>Trenchers (&gt;120 and &lt;=175)</v>
          </cell>
          <cell r="J44" t="str">
            <v>Construction and Mining Equipment</v>
          </cell>
          <cell r="K44" t="str">
            <v>U</v>
          </cell>
          <cell r="L44" t="str">
            <v>P</v>
          </cell>
          <cell r="M44" t="str">
            <v>NHH</v>
          </cell>
          <cell r="N44" t="str">
            <v>NP</v>
          </cell>
          <cell r="O44" t="str">
            <v>Total</v>
          </cell>
          <cell r="P44" t="str">
            <v>Total</v>
          </cell>
          <cell r="Q44" t="str">
            <v>Total</v>
          </cell>
          <cell r="R44">
            <v>2.6591659999999999</v>
          </cell>
          <cell r="S44">
            <v>4.5912439999999997</v>
          </cell>
          <cell r="T44">
            <v>30.150510000000001</v>
          </cell>
          <cell r="U44">
            <v>4.0894199999999998E-4</v>
          </cell>
          <cell r="V44">
            <v>1.9578239999999999E-3</v>
          </cell>
          <cell r="W44">
            <v>3.172902E-3</v>
          </cell>
          <cell r="X44">
            <v>0.33003870000000002</v>
          </cell>
          <cell r="Y44">
            <v>3.7135009999999999E-6</v>
          </cell>
          <cell r="Z44">
            <v>1.7309150000000001E-4</v>
          </cell>
          <cell r="AA44">
            <v>0</v>
          </cell>
          <cell r="AB44">
            <v>3.6898179999999997E-5</v>
          </cell>
          <cell r="AD44">
            <v>0.46173876361177923</v>
          </cell>
          <cell r="AE44">
            <v>2.2105903358653998</v>
          </cell>
          <cell r="AF44">
            <v>3.5825418923498735</v>
          </cell>
          <cell r="AG44">
            <v>372.6485938887152</v>
          </cell>
          <cell r="AH44">
            <v>4.192935331687883E-3</v>
          </cell>
          <cell r="AI44">
            <v>0.1954386079241269</v>
          </cell>
        </row>
        <row r="45">
          <cell r="I45" t="str">
            <v>Trenchers (&gt;175 and &lt;=250)</v>
          </cell>
          <cell r="J45" t="str">
            <v>Construction and Mining Equipment</v>
          </cell>
          <cell r="K45" t="str">
            <v>U</v>
          </cell>
          <cell r="L45" t="str">
            <v>N</v>
          </cell>
          <cell r="M45" t="str">
            <v>NHH</v>
          </cell>
          <cell r="N45" t="str">
            <v>NP</v>
          </cell>
          <cell r="O45" t="str">
            <v>Total</v>
          </cell>
          <cell r="P45" t="str">
            <v>Total</v>
          </cell>
          <cell r="Q45" t="str">
            <v>Total</v>
          </cell>
          <cell r="R45">
            <v>0.23849020000000001</v>
          </cell>
          <cell r="S45">
            <v>0.41177069999999999</v>
          </cell>
          <cell r="T45">
            <v>4.1639799999999996</v>
          </cell>
          <cell r="U45">
            <v>4.3296430000000003E-5</v>
          </cell>
          <cell r="V45">
            <v>1.334207E-4</v>
          </cell>
          <cell r="W45">
            <v>4.0205440000000002E-4</v>
          </cell>
          <cell r="X45">
            <v>4.5850809999999999E-2</v>
          </cell>
          <cell r="Y45">
            <v>5.1590019999999999E-7</v>
          </cell>
          <cell r="Z45">
            <v>1.5417539999999999E-5</v>
          </cell>
          <cell r="AA45">
            <v>0</v>
          </cell>
          <cell r="AB45">
            <v>3.906568E-6</v>
          </cell>
          <cell r="AD45">
            <v>0.38155722392098324</v>
          </cell>
          <cell r="AE45">
            <v>1.175792828775821</v>
          </cell>
          <cell r="AF45">
            <v>3.5431734378380986</v>
          </cell>
          <cell r="AG45">
            <v>404.06813629041602</v>
          </cell>
          <cell r="AH45">
            <v>4.5464590991054002E-3</v>
          </cell>
          <cell r="AI45">
            <v>0.13586971863709585</v>
          </cell>
        </row>
        <row r="46">
          <cell r="I46" t="str">
            <v>Trenchers (&gt;250 and &lt;=500)</v>
          </cell>
          <cell r="J46" t="str">
            <v>Construction and Mining Equipment</v>
          </cell>
          <cell r="K46" t="str">
            <v>U</v>
          </cell>
          <cell r="L46" t="str">
            <v>N</v>
          </cell>
          <cell r="M46" t="str">
            <v>NHH</v>
          </cell>
          <cell r="N46" t="str">
            <v>NP</v>
          </cell>
          <cell r="O46" t="str">
            <v>Total</v>
          </cell>
          <cell r="P46" t="str">
            <v>Total</v>
          </cell>
          <cell r="Q46" t="str">
            <v>Total</v>
          </cell>
          <cell r="R46">
            <v>0.30407499999999998</v>
          </cell>
          <cell r="S46">
            <v>0.52500800000000003</v>
          </cell>
          <cell r="T46">
            <v>7.420585</v>
          </cell>
          <cell r="U46">
            <v>7.0588910000000005E-5</v>
          </cell>
          <cell r="V46">
            <v>2.9590900000000002E-4</v>
          </cell>
          <cell r="W46">
            <v>6.4509270000000002E-4</v>
          </cell>
          <cell r="X46">
            <v>8.1646380000000005E-2</v>
          </cell>
          <cell r="Y46">
            <v>8.0138580000000002E-7</v>
          </cell>
          <cell r="Z46">
            <v>2.47769E-5</v>
          </cell>
          <cell r="AA46">
            <v>0</v>
          </cell>
          <cell r="AB46">
            <v>6.3691240000000004E-6</v>
          </cell>
          <cell r="AD46">
            <v>0.24395155560296222</v>
          </cell>
          <cell r="AE46">
            <v>1.0226459208240637</v>
          </cell>
          <cell r="AF46">
            <v>2.2294063992929631</v>
          </cell>
          <cell r="AG46">
            <v>282.16558961387256</v>
          </cell>
          <cell r="AH46">
            <v>2.7695471221771857E-3</v>
          </cell>
          <cell r="AI46">
            <v>8.5627661597537569E-2</v>
          </cell>
        </row>
        <row r="47">
          <cell r="I47" t="str">
            <v>Trenchers (&gt;500 and &lt;=750)</v>
          </cell>
          <cell r="J47" t="str">
            <v>Construction and Mining Equipment</v>
          </cell>
          <cell r="K47" t="str">
            <v>U</v>
          </cell>
          <cell r="L47" t="str">
            <v>N</v>
          </cell>
          <cell r="M47" t="str">
            <v>NHH</v>
          </cell>
          <cell r="N47" t="str">
            <v>NP</v>
          </cell>
          <cell r="O47" t="str">
            <v>Total</v>
          </cell>
          <cell r="P47" t="str">
            <v>Total</v>
          </cell>
          <cell r="Q47" t="str">
            <v>Total</v>
          </cell>
          <cell r="R47">
            <v>1.4479949999999999</v>
          </cell>
          <cell r="S47">
            <v>2.50007</v>
          </cell>
          <cell r="T47">
            <v>66.617940000000004</v>
          </cell>
          <cell r="U47">
            <v>6.3781160000000005E-4</v>
          </cell>
          <cell r="V47">
            <v>2.6564470000000001E-3</v>
          </cell>
          <cell r="W47">
            <v>5.9222500000000004E-3</v>
          </cell>
          <cell r="X47">
            <v>0.73295920000000003</v>
          </cell>
          <cell r="Y47">
            <v>7.3697010000000002E-6</v>
          </cell>
          <cell r="Z47">
            <v>2.250628E-4</v>
          </cell>
          <cell r="AA47">
            <v>0</v>
          </cell>
          <cell r="AB47">
            <v>5.7548730000000002E-5</v>
          </cell>
          <cell r="AD47">
            <v>0.30859012402052749</v>
          </cell>
          <cell r="AE47">
            <v>1.2852593292187822</v>
          </cell>
          <cell r="AF47">
            <v>2.8653412104461085</v>
          </cell>
          <cell r="AG47">
            <v>354.62504982660488</v>
          </cell>
          <cell r="AH47">
            <v>3.5656562934637832E-3</v>
          </cell>
          <cell r="AI47">
            <v>0.10889133619458656</v>
          </cell>
        </row>
        <row r="48">
          <cell r="I48" t="str">
            <v>Bore/Drill Rigs (&lt;=15)</v>
          </cell>
          <cell r="J48" t="str">
            <v>Construction and Mining Equipment</v>
          </cell>
          <cell r="K48" t="str">
            <v>U</v>
          </cell>
          <cell r="L48" t="str">
            <v>P</v>
          </cell>
          <cell r="M48" t="str">
            <v>NHH</v>
          </cell>
          <cell r="N48" t="str">
            <v>P</v>
          </cell>
          <cell r="O48" t="str">
            <v>Total</v>
          </cell>
          <cell r="P48" t="str">
            <v>Total</v>
          </cell>
          <cell r="Q48" t="str">
            <v>Total</v>
          </cell>
          <cell r="R48">
            <v>5.9622559999999998E-2</v>
          </cell>
          <cell r="S48">
            <v>0.13259119999999999</v>
          </cell>
          <cell r="T48">
            <v>6.2598360000000006E-2</v>
          </cell>
          <cell r="U48">
            <v>7.9766969999999999E-7</v>
          </cell>
          <cell r="V48">
            <v>4.1841019999999999E-6</v>
          </cell>
          <cell r="W48">
            <v>4.9953110000000004E-6</v>
          </cell>
          <cell r="X48">
            <v>6.8525219999999998E-4</v>
          </cell>
          <cell r="Y48">
            <v>1.0663129999999999E-8</v>
          </cell>
          <cell r="Z48">
            <v>1.9508120000000001E-7</v>
          </cell>
          <cell r="AA48">
            <v>0</v>
          </cell>
          <cell r="AB48">
            <v>7.1972449999999995E-8</v>
          </cell>
          <cell r="AD48">
            <v>0.36384815474933485</v>
          </cell>
          <cell r="AE48">
            <v>1.9085315538286103</v>
          </cell>
          <cell r="AF48">
            <v>2.278555509566246</v>
          </cell>
          <cell r="AG48">
            <v>312.57016344976142</v>
          </cell>
          <cell r="AH48">
            <v>4.86386805760865E-3</v>
          </cell>
          <cell r="AI48">
            <v>8.8984117920344649E-2</v>
          </cell>
        </row>
        <row r="49">
          <cell r="I49" t="str">
            <v>Bore/Drill Rigs (&gt;15 and &lt;=25)</v>
          </cell>
          <cell r="J49" t="str">
            <v>Construction and Mining Equipment</v>
          </cell>
          <cell r="K49" t="str">
            <v>U</v>
          </cell>
          <cell r="L49" t="str">
            <v>P</v>
          </cell>
          <cell r="M49" t="str">
            <v>NHH</v>
          </cell>
          <cell r="N49" t="str">
            <v>P</v>
          </cell>
          <cell r="O49" t="str">
            <v>Total</v>
          </cell>
          <cell r="P49" t="str">
            <v>Total</v>
          </cell>
          <cell r="Q49" t="str">
            <v>Total</v>
          </cell>
          <cell r="R49">
            <v>0.17886769999999999</v>
          </cell>
          <cell r="S49">
            <v>0.3977736</v>
          </cell>
          <cell r="T49">
            <v>0.28938580000000003</v>
          </cell>
          <cell r="U49">
            <v>3.8336720000000003E-6</v>
          </cell>
          <cell r="V49">
            <v>1.308176E-5</v>
          </cell>
          <cell r="W49">
            <v>2.4232440000000001E-5</v>
          </cell>
          <cell r="X49">
            <v>3.1770779999999998E-3</v>
          </cell>
          <cell r="Y49">
            <v>4.0311100000000002E-8</v>
          </cell>
          <cell r="Z49">
            <v>9.2896439999999995E-7</v>
          </cell>
          <cell r="AA49">
            <v>0</v>
          </cell>
          <cell r="AB49">
            <v>3.4590609999999999E-7</v>
          </cell>
          <cell r="AD49">
            <v>0.34973736199687461</v>
          </cell>
          <cell r="AE49">
            <v>1.1934198420407993</v>
          </cell>
          <cell r="AF49">
            <v>2.2106715546733118</v>
          </cell>
          <cell r="AG49">
            <v>289.83775309371964</v>
          </cell>
          <cell r="AH49">
            <v>3.6774919119820925E-3</v>
          </cell>
          <cell r="AI49">
            <v>8.4747354141149658E-2</v>
          </cell>
        </row>
        <row r="50">
          <cell r="I50" t="str">
            <v>Bore/Drill Rigs (&gt;25 and &lt;=50)</v>
          </cell>
          <cell r="J50" t="str">
            <v>Construction and Mining Equipment</v>
          </cell>
          <cell r="K50" t="str">
            <v>U</v>
          </cell>
          <cell r="L50" t="str">
            <v>P</v>
          </cell>
          <cell r="M50" t="str">
            <v>NHH</v>
          </cell>
          <cell r="N50" t="str">
            <v>P</v>
          </cell>
          <cell r="O50" t="str">
            <v>Total</v>
          </cell>
          <cell r="P50" t="str">
            <v>Total</v>
          </cell>
          <cell r="Q50" t="str">
            <v>Total</v>
          </cell>
          <cell r="R50">
            <v>0.78105550000000001</v>
          </cell>
          <cell r="S50">
            <v>1.802921</v>
          </cell>
          <cell r="T50">
            <v>2.5536089999999998</v>
          </cell>
          <cell r="U50">
            <v>2.1122149999999999E-5</v>
          </cell>
          <cell r="V50">
            <v>2.013936E-4</v>
          </cell>
          <cell r="W50">
            <v>2.0199740000000001E-4</v>
          </cell>
          <cell r="X50">
            <v>2.7953349999999998E-2</v>
          </cell>
          <cell r="Y50">
            <v>3.6136709999999997E-7</v>
          </cell>
          <cell r="Z50">
            <v>6.7673039999999997E-6</v>
          </cell>
          <cell r="AA50">
            <v>0</v>
          </cell>
          <cell r="AB50">
            <v>1.9058170000000001E-6</v>
          </cell>
          <cell r="AD50">
            <v>0.21256632409295803</v>
          </cell>
          <cell r="AE50">
            <v>2.0267585093301372</v>
          </cell>
          <cell r="AF50">
            <v>2.0328349526130101</v>
          </cell>
          <cell r="AG50">
            <v>281.31325909454711</v>
          </cell>
          <cell r="AH50">
            <v>3.6366788463831744E-3</v>
          </cell>
          <cell r="AI50">
            <v>6.8103906813443291E-2</v>
          </cell>
        </row>
        <row r="51">
          <cell r="I51" t="str">
            <v>Bore/Drill Rigs (&gt;50 and &lt;=120)</v>
          </cell>
          <cell r="J51" t="str">
            <v>Construction and Mining Equipment</v>
          </cell>
          <cell r="K51" t="str">
            <v>U</v>
          </cell>
          <cell r="L51" t="str">
            <v>P</v>
          </cell>
          <cell r="M51" t="str">
            <v>NHH</v>
          </cell>
          <cell r="N51" t="str">
            <v>P</v>
          </cell>
          <cell r="O51" t="str">
            <v>Total</v>
          </cell>
          <cell r="P51" t="str">
            <v>Total</v>
          </cell>
          <cell r="Q51" t="str">
            <v>Total</v>
          </cell>
          <cell r="R51">
            <v>2.396827</v>
          </cell>
          <cell r="S51">
            <v>5.5326300000000002</v>
          </cell>
          <cell r="T51">
            <v>19.41602</v>
          </cell>
          <cell r="U51">
            <v>1.0394189999999999E-4</v>
          </cell>
          <cell r="V51">
            <v>1.2925359999999999E-3</v>
          </cell>
          <cell r="W51">
            <v>1.0330599999999999E-3</v>
          </cell>
          <cell r="X51">
            <v>0.2131516</v>
          </cell>
          <cell r="Y51">
            <v>2.5003780000000001E-6</v>
          </cell>
          <cell r="Z51">
            <v>4.4556070000000003E-5</v>
          </cell>
          <cell r="AA51">
            <v>0</v>
          </cell>
          <cell r="AB51">
            <v>9.3785080000000003E-6</v>
          </cell>
          <cell r="AD51">
            <v>0.14203023950634688</v>
          </cell>
          <cell r="AE51">
            <v>1.7661712711676003</v>
          </cell>
          <cell r="AF51">
            <v>1.4116132110768296</v>
          </cell>
          <cell r="AG51">
            <v>291.25860503955624</v>
          </cell>
          <cell r="AH51">
            <v>3.4166133791704851E-3</v>
          </cell>
          <cell r="AI51">
            <v>6.0883140423270685E-2</v>
          </cell>
        </row>
        <row r="52">
          <cell r="I52" t="str">
            <v>Bore/Drill Rigs (&gt;120 and &lt;=175)</v>
          </cell>
          <cell r="J52" t="str">
            <v>Construction and Mining Equipment</v>
          </cell>
          <cell r="K52" t="str">
            <v>U</v>
          </cell>
          <cell r="L52" t="str">
            <v>P</v>
          </cell>
          <cell r="M52" t="str">
            <v>NHH</v>
          </cell>
          <cell r="N52" t="str">
            <v>P</v>
          </cell>
          <cell r="O52" t="str">
            <v>Total</v>
          </cell>
          <cell r="P52" t="str">
            <v>Total</v>
          </cell>
          <cell r="Q52" t="str">
            <v>Total</v>
          </cell>
          <cell r="R52">
            <v>0.55448969999999997</v>
          </cell>
          <cell r="S52">
            <v>1.2799370000000001</v>
          </cell>
          <cell r="T52">
            <v>8.2057970000000005</v>
          </cell>
          <cell r="U52">
            <v>3.9553910000000002E-5</v>
          </cell>
          <cell r="V52">
            <v>4.8213640000000001E-4</v>
          </cell>
          <cell r="W52">
            <v>3.4342509999999999E-4</v>
          </cell>
          <cell r="X52">
            <v>9.0203400000000003E-2</v>
          </cell>
          <cell r="Y52">
            <v>1.0149429999999999E-6</v>
          </cell>
          <cell r="Z52">
            <v>1.2724170000000001E-5</v>
          </cell>
          <cell r="AA52">
            <v>0</v>
          </cell>
          <cell r="AB52">
            <v>3.5688859999999999E-6</v>
          </cell>
          <cell r="AD52">
            <v>0.16020122040381676</v>
          </cell>
          <cell r="AE52">
            <v>1.9527485318418016</v>
          </cell>
          <cell r="AF52">
            <v>1.3909401153338017</v>
          </cell>
          <cell r="AG52">
            <v>365.34175166433965</v>
          </cell>
          <cell r="AH52">
            <v>4.1107214745725769E-3</v>
          </cell>
          <cell r="AI52">
            <v>5.1535425009199672E-2</v>
          </cell>
        </row>
        <row r="53">
          <cell r="I53" t="str">
            <v>Bore/Drill Rigs (&gt;175 and &lt;=250)</v>
          </cell>
          <cell r="J53" t="str">
            <v>Construction and Mining Equipment</v>
          </cell>
          <cell r="K53" t="str">
            <v>U</v>
          </cell>
          <cell r="L53" t="str">
            <v>N</v>
          </cell>
          <cell r="M53" t="str">
            <v>NHH</v>
          </cell>
          <cell r="N53" t="str">
            <v>P</v>
          </cell>
          <cell r="O53" t="str">
            <v>Total</v>
          </cell>
          <cell r="P53" t="str">
            <v>Total</v>
          </cell>
          <cell r="Q53" t="str">
            <v>Total</v>
          </cell>
          <cell r="R53">
            <v>0.47698040000000003</v>
          </cell>
          <cell r="S53">
            <v>1.101021</v>
          </cell>
          <cell r="T53">
            <v>9.3570980000000006</v>
          </cell>
          <cell r="U53">
            <v>3.7450090000000002E-5</v>
          </cell>
          <cell r="V53">
            <v>1.8840069999999999E-4</v>
          </cell>
          <cell r="W53">
            <v>2.695854E-4</v>
          </cell>
          <cell r="X53">
            <v>0.1034591</v>
          </cell>
          <cell r="Y53">
            <v>1.164092E-6</v>
          </cell>
          <cell r="Z53">
            <v>7.8807790000000001E-6</v>
          </cell>
          <cell r="AA53">
            <v>0</v>
          </cell>
          <cell r="AB53">
            <v>3.3790620000000002E-6</v>
          </cell>
          <cell r="AD53">
            <v>0.12342987698872229</v>
          </cell>
          <cell r="AE53">
            <v>0.62094043634045126</v>
          </cell>
          <cell r="AF53">
            <v>0.88851302520115416</v>
          </cell>
          <cell r="AG53">
            <v>340.98566882920494</v>
          </cell>
          <cell r="AH53">
            <v>3.8366725517496943E-3</v>
          </cell>
          <cell r="AI53">
            <v>2.5973865017288499E-2</v>
          </cell>
        </row>
        <row r="54">
          <cell r="I54" t="str">
            <v>Bore/Drill Rigs (&gt;250 and &lt;=500)</v>
          </cell>
          <cell r="J54" t="str">
            <v>Construction and Mining Equipment</v>
          </cell>
          <cell r="K54" t="str">
            <v>U</v>
          </cell>
          <cell r="L54" t="str">
            <v>N</v>
          </cell>
          <cell r="M54" t="str">
            <v>NHH</v>
          </cell>
          <cell r="N54" t="str">
            <v>P</v>
          </cell>
          <cell r="O54" t="str">
            <v>Total</v>
          </cell>
          <cell r="P54" t="str">
            <v>Total</v>
          </cell>
          <cell r="Q54" t="str">
            <v>Total</v>
          </cell>
          <cell r="R54">
            <v>1.0612820000000001</v>
          </cell>
          <cell r="S54">
            <v>2.4497710000000001</v>
          </cell>
          <cell r="T54">
            <v>34.453180000000003</v>
          </cell>
          <cell r="U54">
            <v>1.3678219999999999E-4</v>
          </cell>
          <cell r="V54">
            <v>6.7442890000000001E-4</v>
          </cell>
          <cell r="W54">
            <v>9.4160890000000001E-4</v>
          </cell>
          <cell r="X54">
            <v>0.38097520000000001</v>
          </cell>
          <cell r="Y54">
            <v>3.7393949999999998E-6</v>
          </cell>
          <cell r="Z54">
            <v>2.8728930000000001E-5</v>
          </cell>
          <cell r="AA54">
            <v>0</v>
          </cell>
          <cell r="AB54">
            <v>1.234164E-5</v>
          </cell>
          <cell r="AD54">
            <v>0.10130645830977671</v>
          </cell>
          <cell r="AE54">
            <v>0.49950946278652164</v>
          </cell>
          <cell r="AF54">
            <v>0.69739383320318515</v>
          </cell>
          <cell r="AG54">
            <v>282.16572197156393</v>
          </cell>
          <cell r="AH54">
            <v>2.7695479650955129E-3</v>
          </cell>
          <cell r="AI54">
            <v>2.1277813555634385E-2</v>
          </cell>
        </row>
        <row r="55">
          <cell r="I55" t="str">
            <v>Bore/Drill Rigs (&gt;500 and &lt;=750)</v>
          </cell>
          <cell r="J55" t="str">
            <v>Construction and Mining Equipment</v>
          </cell>
          <cell r="K55" t="str">
            <v>U</v>
          </cell>
          <cell r="L55" t="str">
            <v>N</v>
          </cell>
          <cell r="M55" t="str">
            <v>NHH</v>
          </cell>
          <cell r="N55" t="str">
            <v>P</v>
          </cell>
          <cell r="O55" t="str">
            <v>Total</v>
          </cell>
          <cell r="P55" t="str">
            <v>Total</v>
          </cell>
          <cell r="Q55" t="str">
            <v>Total</v>
          </cell>
          <cell r="R55">
            <v>22.443919999999999</v>
          </cell>
          <cell r="S55">
            <v>51.80762</v>
          </cell>
          <cell r="T55">
            <v>1439.6220000000001</v>
          </cell>
          <cell r="U55">
            <v>5.7259770000000001E-3</v>
          </cell>
          <cell r="V55">
            <v>2.818085E-2</v>
          </cell>
          <cell r="W55">
            <v>3.961427E-2</v>
          </cell>
          <cell r="X55">
            <v>15.918950000000001</v>
          </cell>
          <cell r="Y55">
            <v>1.6006080000000001E-4</v>
          </cell>
          <cell r="Z55">
            <v>1.2051480000000001E-3</v>
          </cell>
          <cell r="AA55">
            <v>0</v>
          </cell>
          <cell r="AB55">
            <v>5.1664569999999995E-4</v>
          </cell>
          <cell r="AD55">
            <v>0.1336896344437363</v>
          </cell>
          <cell r="AE55">
            <v>0.6579641404102331</v>
          </cell>
          <cell r="AF55">
            <v>0.9249106790082231</v>
          </cell>
          <cell r="AG55">
            <v>371.67431972362374</v>
          </cell>
          <cell r="AH55">
            <v>3.7370862371211028E-3</v>
          </cell>
          <cell r="AI55">
            <v>2.813769520391016E-2</v>
          </cell>
        </row>
        <row r="56">
          <cell r="I56" t="str">
            <v>Bore/Drill Rigs (&gt;750 and &lt;=1000)</v>
          </cell>
          <cell r="J56" t="str">
            <v>Construction and Mining Equipment</v>
          </cell>
          <cell r="K56" t="str">
            <v>U</v>
          </cell>
          <cell r="L56" t="str">
            <v>N</v>
          </cell>
          <cell r="M56" t="str">
            <v>NHH</v>
          </cell>
          <cell r="N56" t="str">
            <v>P</v>
          </cell>
          <cell r="O56" t="str">
            <v>Total</v>
          </cell>
          <cell r="P56" t="str">
            <v>Total</v>
          </cell>
          <cell r="Q56" t="str">
            <v>Total</v>
          </cell>
          <cell r="R56">
            <v>37.647869999999998</v>
          </cell>
          <cell r="S56">
            <v>86.816230000000004</v>
          </cell>
          <cell r="T56">
            <v>3641.2069999999999</v>
          </cell>
          <cell r="U56">
            <v>1.544621E-2</v>
          </cell>
          <cell r="V56">
            <v>7.1681079999999994E-2</v>
          </cell>
          <cell r="W56">
            <v>0.2154577</v>
          </cell>
          <cell r="X56">
            <v>40.258830000000003</v>
          </cell>
          <cell r="Y56">
            <v>4.0479140000000002E-4</v>
          </cell>
          <cell r="Z56">
            <v>5.1768830000000002E-3</v>
          </cell>
          <cell r="AA56">
            <v>0</v>
          </cell>
          <cell r="AB56">
            <v>1.393687E-3</v>
          </cell>
          <cell r="AD56">
            <v>0.1614076274908505</v>
          </cell>
          <cell r="AE56">
            <v>0.74904284344067928</v>
          </cell>
          <cell r="AF56">
            <v>2.2514594959951615</v>
          </cell>
          <cell r="AG56">
            <v>420.69104562591588</v>
          </cell>
          <cell r="AH56">
            <v>4.2299321000232332E-3</v>
          </cell>
          <cell r="AI56">
            <v>5.4096662082654366E-2</v>
          </cell>
        </row>
        <row r="57">
          <cell r="I57" t="str">
            <v>Excavators (&lt;=25)</v>
          </cell>
          <cell r="J57" t="str">
            <v>Construction and Mining Equipment</v>
          </cell>
          <cell r="K57" t="str">
            <v>U</v>
          </cell>
          <cell r="L57" t="str">
            <v>P</v>
          </cell>
          <cell r="M57" t="str">
            <v>NHH</v>
          </cell>
          <cell r="N57" t="str">
            <v>NP</v>
          </cell>
          <cell r="O57" t="str">
            <v>Total</v>
          </cell>
          <cell r="P57" t="str">
            <v>Total</v>
          </cell>
          <cell r="Q57" t="str">
            <v>Total</v>
          </cell>
          <cell r="R57">
            <v>0.22060350000000001</v>
          </cell>
          <cell r="S57">
            <v>0.84446370000000004</v>
          </cell>
          <cell r="T57">
            <v>0.63170499999999996</v>
          </cell>
          <cell r="U57">
            <v>8.3666250000000006E-6</v>
          </cell>
          <cell r="V57">
            <v>2.8556420000000001E-5</v>
          </cell>
          <cell r="W57">
            <v>5.2870369999999999E-5</v>
          </cell>
          <cell r="X57">
            <v>6.9353030000000003E-3</v>
          </cell>
          <cell r="Y57">
            <v>8.7995859999999998E-8</v>
          </cell>
          <cell r="Z57">
            <v>1.9686990000000001E-6</v>
          </cell>
          <cell r="AA57">
            <v>0</v>
          </cell>
          <cell r="AB57">
            <v>7.5490709999999999E-7</v>
          </cell>
          <cell r="AD57">
            <v>0.35952769550662744</v>
          </cell>
          <cell r="AE57">
            <v>1.2271165343874462</v>
          </cell>
          <cell r="AF57">
            <v>2.2719271255354134</v>
          </cell>
          <cell r="AG57">
            <v>298.02142503461073</v>
          </cell>
          <cell r="AH57">
            <v>3.7813274480359544E-3</v>
          </cell>
          <cell r="AI57">
            <v>8.4598247754166328E-2</v>
          </cell>
        </row>
        <row r="58">
          <cell r="I58" t="str">
            <v>Excavators (&gt;25 and &lt;=50)</v>
          </cell>
          <cell r="J58" t="str">
            <v>Construction and Mining Equipment</v>
          </cell>
          <cell r="K58" t="str">
            <v>U</v>
          </cell>
          <cell r="L58" t="str">
            <v>P</v>
          </cell>
          <cell r="M58" t="str">
            <v>NHH</v>
          </cell>
          <cell r="N58" t="str">
            <v>NP</v>
          </cell>
          <cell r="O58" t="str">
            <v>Total</v>
          </cell>
          <cell r="P58" t="str">
            <v>Total</v>
          </cell>
          <cell r="Q58" t="str">
            <v>Total</v>
          </cell>
          <cell r="R58">
            <v>8.3054249999999996</v>
          </cell>
          <cell r="S58">
            <v>32.261069999999997</v>
          </cell>
          <cell r="T58">
            <v>37.318390000000001</v>
          </cell>
          <cell r="U58">
            <v>1.058813E-3</v>
          </cell>
          <cell r="V58">
            <v>4.3362610000000001E-3</v>
          </cell>
          <cell r="W58">
            <v>3.6411009999999999E-3</v>
          </cell>
          <cell r="X58">
            <v>0.40318399999999999</v>
          </cell>
          <cell r="Y58">
            <v>5.2121639999999997E-6</v>
          </cell>
          <cell r="Z58">
            <v>2.7166290000000002E-4</v>
          </cell>
          <cell r="AA58">
            <v>0</v>
          </cell>
          <cell r="AB58">
            <v>9.5534999999999999E-5</v>
          </cell>
          <cell r="AD58">
            <v>0.59548871354855881</v>
          </cell>
          <cell r="AE58">
            <v>2.4387634875098692</v>
          </cell>
          <cell r="AF58">
            <v>2.0477974395765552</v>
          </cell>
          <cell r="AG58">
            <v>226.75535857924118</v>
          </cell>
          <cell r="AH58">
            <v>2.9313814952820847E-3</v>
          </cell>
          <cell r="AI58">
            <v>0.15278636627985373</v>
          </cell>
        </row>
        <row r="59">
          <cell r="I59" t="str">
            <v>Excavators (&gt;50 and &lt;=120)</v>
          </cell>
          <cell r="J59" t="str">
            <v>Construction and Mining Equipment</v>
          </cell>
          <cell r="K59" t="str">
            <v>U</v>
          </cell>
          <cell r="L59" t="str">
            <v>P</v>
          </cell>
          <cell r="M59" t="str">
            <v>NHH</v>
          </cell>
          <cell r="N59" t="str">
            <v>NP</v>
          </cell>
          <cell r="O59" t="str">
            <v>Total</v>
          </cell>
          <cell r="P59" t="str">
            <v>Total</v>
          </cell>
          <cell r="Q59" t="str">
            <v>Total</v>
          </cell>
          <cell r="R59">
            <v>22.555209999999999</v>
          </cell>
          <cell r="S59">
            <v>87.612049999999996</v>
          </cell>
          <cell r="T59">
            <v>294.8374</v>
          </cell>
          <cell r="U59">
            <v>4.0290609999999996E-3</v>
          </cell>
          <cell r="V59">
            <v>2.2349319999999999E-2</v>
          </cell>
          <cell r="W59">
            <v>2.544898E-2</v>
          </cell>
          <cell r="X59">
            <v>3.2222390000000001</v>
          </cell>
          <cell r="Y59">
            <v>3.7798530000000003E-5</v>
          </cell>
          <cell r="Z59">
            <v>2.0123319999999999E-3</v>
          </cell>
          <cell r="AA59">
            <v>0</v>
          </cell>
          <cell r="AB59">
            <v>3.635356E-4</v>
          </cell>
          <cell r="AD59">
            <v>0.34766565968950613</v>
          </cell>
          <cell r="AE59">
            <v>1.9285116510799598</v>
          </cell>
          <cell r="AF59">
            <v>2.1959797630577076</v>
          </cell>
          <cell r="AG59">
            <v>278.04539261437213</v>
          </cell>
          <cell r="AH59">
            <v>3.2616162594072393E-3</v>
          </cell>
          <cell r="AI59">
            <v>0.1736431223787139</v>
          </cell>
        </row>
        <row r="60">
          <cell r="I60" t="str">
            <v>Excavators (&gt;120 and &lt;=175)</v>
          </cell>
          <cell r="J60" t="str">
            <v>Construction and Mining Equipment</v>
          </cell>
          <cell r="K60" t="str">
            <v>U</v>
          </cell>
          <cell r="L60" t="str">
            <v>P</v>
          </cell>
          <cell r="M60" t="str">
            <v>NHH</v>
          </cell>
          <cell r="N60" t="str">
            <v>NP</v>
          </cell>
          <cell r="O60" t="str">
            <v>Total</v>
          </cell>
          <cell r="P60" t="str">
            <v>Total</v>
          </cell>
          <cell r="Q60" t="str">
            <v>Total</v>
          </cell>
          <cell r="R60">
            <v>43.512540000000001</v>
          </cell>
          <cell r="S60">
            <v>169.01740000000001</v>
          </cell>
          <cell r="T60">
            <v>864.54750000000001</v>
          </cell>
          <cell r="U60">
            <v>8.9502990000000001E-3</v>
          </cell>
          <cell r="V60">
            <v>5.6190959999999998E-2</v>
          </cell>
          <cell r="W60">
            <v>6.298281E-2</v>
          </cell>
          <cell r="X60">
            <v>9.4751849999999997</v>
          </cell>
          <cell r="Y60">
            <v>1.066121E-4</v>
          </cell>
          <cell r="Z60">
            <v>3.4519889999999999E-3</v>
          </cell>
          <cell r="AA60">
            <v>0</v>
          </cell>
          <cell r="AB60">
            <v>8.0757120000000005E-4</v>
          </cell>
          <cell r="AD60">
            <v>0.27451818579625525</v>
          </cell>
          <cell r="AE60">
            <v>1.7234553166715381</v>
          </cell>
          <cell r="AF60">
            <v>1.9317708534150921</v>
          </cell>
          <cell r="AG60">
            <v>290.61717337978223</v>
          </cell>
          <cell r="AH60">
            <v>3.2699421858341207E-3</v>
          </cell>
          <cell r="AI60">
            <v>0.10587732964771675</v>
          </cell>
        </row>
        <row r="61">
          <cell r="I61" t="str">
            <v>Excavators (&gt;175 and &lt;=250)</v>
          </cell>
          <cell r="J61" t="str">
            <v>Construction and Mining Equipment</v>
          </cell>
          <cell r="K61" t="str">
            <v>U</v>
          </cell>
          <cell r="L61" t="str">
            <v>N</v>
          </cell>
          <cell r="M61" t="str">
            <v>NHH</v>
          </cell>
          <cell r="N61" t="str">
            <v>NP</v>
          </cell>
          <cell r="O61" t="str">
            <v>Total</v>
          </cell>
          <cell r="P61" t="str">
            <v>Total</v>
          </cell>
          <cell r="Q61" t="str">
            <v>Total</v>
          </cell>
          <cell r="R61">
            <v>17.695969999999999</v>
          </cell>
          <cell r="S61">
            <v>68.737129999999993</v>
          </cell>
          <cell r="T61">
            <v>493.77030000000002</v>
          </cell>
          <cell r="U61">
            <v>3.8442860000000001E-3</v>
          </cell>
          <cell r="V61">
            <v>1.177543E-2</v>
          </cell>
          <cell r="W61">
            <v>3.0915709999999999E-2</v>
          </cell>
          <cell r="X61">
            <v>5.4488009999999996</v>
          </cell>
          <cell r="Y61">
            <v>6.1308370000000002E-5</v>
          </cell>
          <cell r="Z61">
            <v>1.024257E-3</v>
          </cell>
          <cell r="AA61">
            <v>0</v>
          </cell>
          <cell r="AB61">
            <v>3.4686379999999999E-4</v>
          </cell>
          <cell r="AD61">
            <v>0.202949192624132</v>
          </cell>
          <cell r="AE61">
            <v>0.62165354276502383</v>
          </cell>
          <cell r="AF61">
            <v>1.6321154003374889</v>
          </cell>
          <cell r="AG61">
            <v>287.65543555280829</v>
          </cell>
          <cell r="AH61">
            <v>3.2366177211064825E-3</v>
          </cell>
          <cell r="AI61">
            <v>5.4073014127881111E-2</v>
          </cell>
        </row>
        <row r="62">
          <cell r="I62" t="str">
            <v>Excavators (&gt;250 and &lt;=500)</v>
          </cell>
          <cell r="J62" t="str">
            <v>Construction and Mining Equipment</v>
          </cell>
          <cell r="K62" t="str">
            <v>U</v>
          </cell>
          <cell r="L62" t="str">
            <v>N</v>
          </cell>
          <cell r="M62" t="str">
            <v>NHH</v>
          </cell>
          <cell r="N62" t="str">
            <v>NP</v>
          </cell>
          <cell r="O62" t="str">
            <v>Total</v>
          </cell>
          <cell r="P62" t="str">
            <v>Total</v>
          </cell>
          <cell r="Q62" t="str">
            <v>Total</v>
          </cell>
          <cell r="R62">
            <v>12.76519</v>
          </cell>
          <cell r="S62">
            <v>49.584290000000003</v>
          </cell>
          <cell r="T62">
            <v>524.55640000000005</v>
          </cell>
          <cell r="U62">
            <v>3.9113680000000001E-3</v>
          </cell>
          <cell r="V62">
            <v>1.2287350000000001E-2</v>
          </cell>
          <cell r="W62">
            <v>2.8924829999999999E-2</v>
          </cell>
          <cell r="X62">
            <v>5.7896000000000001</v>
          </cell>
          <cell r="Y62">
            <v>5.6826800000000003E-5</v>
          </cell>
          <cell r="Z62">
            <v>1.026307E-3</v>
          </cell>
          <cell r="AA62">
            <v>0</v>
          </cell>
          <cell r="AB62">
            <v>3.529165E-4</v>
          </cell>
          <cell r="AD62">
            <v>0.14312569765948044</v>
          </cell>
          <cell r="AE62">
            <v>0.44962160071264506</v>
          </cell>
          <cell r="AF62">
            <v>1.0584241813687361</v>
          </cell>
          <cell r="AG62">
            <v>211.85440469148594</v>
          </cell>
          <cell r="AH62">
            <v>2.0794196290800978E-3</v>
          </cell>
          <cell r="AI62">
            <v>3.7554867091976113E-2</v>
          </cell>
        </row>
        <row r="63">
          <cell r="I63" t="str">
            <v>Excavators (&gt;500 and &lt;=750)</v>
          </cell>
          <cell r="J63" t="str">
            <v>Construction and Mining Equipment</v>
          </cell>
          <cell r="K63" t="str">
            <v>U</v>
          </cell>
          <cell r="L63" t="str">
            <v>N</v>
          </cell>
          <cell r="M63" t="str">
            <v>NHH</v>
          </cell>
          <cell r="N63" t="str">
            <v>NP</v>
          </cell>
          <cell r="O63" t="str">
            <v>Total</v>
          </cell>
          <cell r="P63" t="str">
            <v>Total</v>
          </cell>
          <cell r="Q63" t="str">
            <v>Total</v>
          </cell>
          <cell r="R63">
            <v>11.34263</v>
          </cell>
          <cell r="S63">
            <v>44.058590000000002</v>
          </cell>
          <cell r="T63">
            <v>772.56870000000004</v>
          </cell>
          <cell r="U63">
            <v>5.7941989999999999E-3</v>
          </cell>
          <cell r="V63">
            <v>1.8096569999999999E-2</v>
          </cell>
          <cell r="W63">
            <v>4.4037069999999998E-2</v>
          </cell>
          <cell r="X63">
            <v>8.5268090000000001</v>
          </cell>
          <cell r="Y63">
            <v>8.5734699999999998E-5</v>
          </cell>
          <cell r="Z63">
            <v>1.539964E-3</v>
          </cell>
          <cell r="AA63">
            <v>0</v>
          </cell>
          <cell r="AB63">
            <v>5.228012E-4</v>
          </cell>
          <cell r="AD63">
            <v>0.1590759738430122</v>
          </cell>
          <cell r="AE63">
            <v>0.49682958696590157</v>
          </cell>
          <cell r="AF63">
            <v>1.209009182363757</v>
          </cell>
          <cell r="AG63">
            <v>234.09800827489033</v>
          </cell>
          <cell r="AH63">
            <v>2.3537905575280547E-3</v>
          </cell>
          <cell r="AI63">
            <v>4.2278712378221818E-2</v>
          </cell>
        </row>
        <row r="64">
          <cell r="I64" t="str">
            <v>Concrete/Industrial Saws (&lt;=25)</v>
          </cell>
          <cell r="J64" t="str">
            <v>Construction and Mining Equipment</v>
          </cell>
          <cell r="K64" t="str">
            <v>U</v>
          </cell>
          <cell r="L64" t="str">
            <v>P</v>
          </cell>
          <cell r="M64" t="str">
            <v>NHH</v>
          </cell>
          <cell r="N64" t="str">
            <v>NP</v>
          </cell>
          <cell r="O64" t="str">
            <v>Total</v>
          </cell>
          <cell r="P64" t="str">
            <v>Total</v>
          </cell>
          <cell r="Q64" t="str">
            <v>Total</v>
          </cell>
          <cell r="R64">
            <v>2.3849019999999999E-2</v>
          </cell>
          <cell r="S64">
            <v>3.871467E-2</v>
          </cell>
          <cell r="T64">
            <v>2.9026949999999999E-2</v>
          </cell>
          <cell r="U64">
            <v>3.8444789999999998E-7</v>
          </cell>
          <cell r="V64">
            <v>1.312172E-6</v>
          </cell>
          <cell r="W64">
            <v>2.4294040000000001E-6</v>
          </cell>
          <cell r="X64">
            <v>3.186784E-4</v>
          </cell>
          <cell r="Y64">
            <v>4.0434260000000003E-9</v>
          </cell>
          <cell r="Z64">
            <v>9.1322850000000002E-8</v>
          </cell>
          <cell r="AA64">
            <v>0</v>
          </cell>
          <cell r="AB64">
            <v>3.4688119999999998E-8</v>
          </cell>
          <cell r="AD64">
            <v>0.36035036318790786</v>
          </cell>
          <cell r="AE64">
            <v>1.2299238902462555</v>
          </cell>
          <cell r="AF64">
            <v>2.2771267933318304</v>
          </cell>
          <cell r="AG64">
            <v>298.70335403091389</v>
          </cell>
          <cell r="AH64">
            <v>3.7899804567105965E-3</v>
          </cell>
          <cell r="AI64">
            <v>8.5598652417804413E-2</v>
          </cell>
        </row>
        <row r="65">
          <cell r="I65" t="str">
            <v>Concrete/Industrial Saws (&gt;25 and &lt;=50)</v>
          </cell>
          <cell r="J65" t="str">
            <v>Construction and Mining Equipment</v>
          </cell>
          <cell r="K65" t="str">
            <v>U</v>
          </cell>
          <cell r="L65" t="str">
            <v>P</v>
          </cell>
          <cell r="M65" t="str">
            <v>NHH</v>
          </cell>
          <cell r="N65" t="str">
            <v>NP</v>
          </cell>
          <cell r="O65" t="str">
            <v>Total</v>
          </cell>
          <cell r="P65" t="str">
            <v>Total</v>
          </cell>
          <cell r="Q65" t="str">
            <v>Total</v>
          </cell>
          <cell r="R65">
            <v>0.208679</v>
          </cell>
          <cell r="S65">
            <v>0.33188679999999998</v>
          </cell>
          <cell r="T65">
            <v>0.46240999999999999</v>
          </cell>
          <cell r="U65">
            <v>1.311012E-5</v>
          </cell>
          <cell r="V65">
            <v>4.5686709999999998E-5</v>
          </cell>
          <cell r="W65">
            <v>4.4044400000000001E-5</v>
          </cell>
          <cell r="X65">
            <v>5.0085099999999999E-3</v>
          </cell>
          <cell r="Y65">
            <v>6.4747519999999998E-8</v>
          </cell>
          <cell r="Z65">
            <v>3.4358089999999998E-6</v>
          </cell>
          <cell r="AA65">
            <v>0</v>
          </cell>
          <cell r="AB65">
            <v>1.1829050000000001E-6</v>
          </cell>
          <cell r="AD65">
            <v>0.7167203313901005</v>
          </cell>
          <cell r="AE65">
            <v>2.4976578346592877</v>
          </cell>
          <cell r="AF65">
            <v>2.4078739907703475</v>
          </cell>
          <cell r="AG65">
            <v>273.81144848183175</v>
          </cell>
          <cell r="AH65">
            <v>3.5396978815668478E-3</v>
          </cell>
          <cell r="AI65">
            <v>0.18783307590419385</v>
          </cell>
        </row>
        <row r="66">
          <cell r="I66" t="str">
            <v>Concrete/Industrial Saws (&gt;50 and &lt;=120)</v>
          </cell>
          <cell r="J66" t="str">
            <v>Construction and Mining Equipment</v>
          </cell>
          <cell r="K66" t="str">
            <v>U</v>
          </cell>
          <cell r="L66" t="str">
            <v>P</v>
          </cell>
          <cell r="M66" t="str">
            <v>NHH</v>
          </cell>
          <cell r="N66" t="str">
            <v>NP</v>
          </cell>
          <cell r="O66" t="str">
            <v>Total</v>
          </cell>
          <cell r="P66" t="str">
            <v>Total</v>
          </cell>
          <cell r="Q66" t="str">
            <v>Total</v>
          </cell>
          <cell r="R66">
            <v>0.36369760000000001</v>
          </cell>
          <cell r="S66">
            <v>0.57843120000000003</v>
          </cell>
          <cell r="T66">
            <v>1.95868</v>
          </cell>
          <cell r="U66">
            <v>2.6067189999999999E-5</v>
          </cell>
          <cell r="V66">
            <v>1.37696E-4</v>
          </cell>
          <cell r="W66">
            <v>1.8141260000000001E-4</v>
          </cell>
          <cell r="X66">
            <v>2.1426009999999999E-2</v>
          </cell>
          <cell r="Y66">
            <v>2.5133810000000002E-7</v>
          </cell>
          <cell r="Z66">
            <v>1.4213289999999999E-5</v>
          </cell>
          <cell r="AA66">
            <v>0</v>
          </cell>
          <cell r="AB66">
            <v>2.3520009999999999E-6</v>
          </cell>
          <cell r="AD66">
            <v>0.34069385676291319</v>
          </cell>
          <cell r="AE66">
            <v>1.7996639185438132</v>
          </cell>
          <cell r="AF66">
            <v>2.3710326413927882</v>
          </cell>
          <cell r="AG66">
            <v>280.0344027085676</v>
          </cell>
          <cell r="AH66">
            <v>3.2849473472385312E-3</v>
          </cell>
          <cell r="AI66">
            <v>0.18576534668254407</v>
          </cell>
        </row>
        <row r="67">
          <cell r="I67" t="str">
            <v>Concrete/Industrial Saws (&gt;120 and &lt;=175)</v>
          </cell>
          <cell r="J67" t="str">
            <v>Construction and Mining Equipment</v>
          </cell>
          <cell r="K67" t="str">
            <v>U</v>
          </cell>
          <cell r="L67" t="str">
            <v>P</v>
          </cell>
          <cell r="M67" t="str">
            <v>NHH</v>
          </cell>
          <cell r="N67" t="str">
            <v>NP</v>
          </cell>
          <cell r="O67" t="str">
            <v>Total</v>
          </cell>
          <cell r="P67" t="str">
            <v>Total</v>
          </cell>
          <cell r="Q67" t="str">
            <v>Total</v>
          </cell>
          <cell r="R67">
            <v>1.1924509999999999E-2</v>
          </cell>
          <cell r="S67">
            <v>1.8964959999999999E-2</v>
          </cell>
          <cell r="T67">
            <v>0.1383163</v>
          </cell>
          <cell r="U67">
            <v>1.283775E-6</v>
          </cell>
          <cell r="V67">
            <v>8.2225609999999998E-6</v>
          </cell>
          <cell r="W67">
            <v>1.1060000000000001E-5</v>
          </cell>
          <cell r="X67">
            <v>1.5177299999999999E-3</v>
          </cell>
          <cell r="Y67">
            <v>1.707707E-8</v>
          </cell>
          <cell r="Z67">
            <v>5.5983150000000005E-7</v>
          </cell>
          <cell r="AA67">
            <v>0</v>
          </cell>
          <cell r="AB67">
            <v>1.15833E-7</v>
          </cell>
          <cell r="AD67">
            <v>0.35091503488538867</v>
          </cell>
          <cell r="AE67">
            <v>2.2476059123773529</v>
          </cell>
          <cell r="AF67">
            <v>3.0232091182897309</v>
          </cell>
          <cell r="AG67">
            <v>414.8657482008926</v>
          </cell>
          <cell r="AH67">
            <v>4.6679524175110313E-3</v>
          </cell>
          <cell r="AI67">
            <v>0.15302782057014622</v>
          </cell>
        </row>
        <row r="68">
          <cell r="I68" t="str">
            <v>Cement and Mortar Mixers (&lt;=15)</v>
          </cell>
          <cell r="J68" t="str">
            <v>Construction and Mining Equipment</v>
          </cell>
          <cell r="K68" t="str">
            <v>U</v>
          </cell>
          <cell r="L68" t="str">
            <v>P</v>
          </cell>
          <cell r="M68" t="str">
            <v>NHH</v>
          </cell>
          <cell r="N68" t="str">
            <v>NP</v>
          </cell>
          <cell r="O68" t="str">
            <v>Total</v>
          </cell>
          <cell r="P68" t="str">
            <v>Total</v>
          </cell>
          <cell r="Q68" t="str">
            <v>Total</v>
          </cell>
          <cell r="R68">
            <v>3.0467119999999999</v>
          </cell>
          <cell r="S68">
            <v>2.5063170000000001</v>
          </cell>
          <cell r="T68">
            <v>0.72288379999999997</v>
          </cell>
          <cell r="U68">
            <v>9.2451039999999999E-6</v>
          </cell>
          <cell r="V68">
            <v>4.831702E-5</v>
          </cell>
          <cell r="W68">
            <v>5.8035119999999997E-5</v>
          </cell>
          <cell r="X68">
            <v>7.9131300000000009E-3</v>
          </cell>
          <cell r="Y68">
            <v>1.231353E-7</v>
          </cell>
          <cell r="Z68">
            <v>2.384409E-6</v>
          </cell>
          <cell r="AA68">
            <v>0</v>
          </cell>
          <cell r="AB68">
            <v>8.3417070000000001E-7</v>
          </cell>
          <cell r="AD68">
            <v>0.22309384244690517</v>
          </cell>
          <cell r="AE68">
            <v>1.1659392525366905</v>
          </cell>
          <cell r="AF68">
            <v>1.4004469736270393</v>
          </cell>
          <cell r="AG68">
            <v>190.95194358893951</v>
          </cell>
          <cell r="AH68">
            <v>2.9713810918570952E-3</v>
          </cell>
          <cell r="AI68">
            <v>5.753823491601421E-2</v>
          </cell>
        </row>
        <row r="69">
          <cell r="I69" t="str">
            <v>Cement and Mortar Mixers (&gt;15 and &lt;=25)</v>
          </cell>
          <cell r="J69" t="str">
            <v>Construction and Mining Equipment</v>
          </cell>
          <cell r="K69" t="str">
            <v>U</v>
          </cell>
          <cell r="L69" t="str">
            <v>P</v>
          </cell>
          <cell r="M69" t="str">
            <v>NHH</v>
          </cell>
          <cell r="N69" t="str">
            <v>NP</v>
          </cell>
          <cell r="O69" t="str">
            <v>Total</v>
          </cell>
          <cell r="P69" t="str">
            <v>Total</v>
          </cell>
          <cell r="Q69" t="str">
            <v>Total</v>
          </cell>
          <cell r="R69">
            <v>0.2742638</v>
          </cell>
          <cell r="S69">
            <v>0.2256176</v>
          </cell>
          <cell r="T69">
            <v>0.1804887</v>
          </cell>
          <cell r="U69">
            <v>2.8218729999999999E-6</v>
          </cell>
          <cell r="V69">
            <v>8.8055739999999997E-6</v>
          </cell>
          <cell r="W69">
            <v>1.6410699999999999E-5</v>
          </cell>
          <cell r="X69">
            <v>1.978713E-3</v>
          </cell>
          <cell r="Y69">
            <v>2.5106109999999999E-8</v>
          </cell>
          <cell r="Z69">
            <v>8.3513650000000001E-7</v>
          </cell>
          <cell r="AA69">
            <v>0</v>
          </cell>
          <cell r="AB69">
            <v>2.546131E-7</v>
          </cell>
          <cell r="AD69">
            <v>0.45386586606718621</v>
          </cell>
          <cell r="AE69">
            <v>1.4162754559573367</v>
          </cell>
          <cell r="AF69">
            <v>2.6394726368864845</v>
          </cell>
          <cell r="AG69">
            <v>318.25326279510114</v>
          </cell>
          <cell r="AH69">
            <v>4.0380294785513186E-3</v>
          </cell>
          <cell r="AI69">
            <v>0.13432211543780273</v>
          </cell>
        </row>
        <row r="70">
          <cell r="I70" t="str">
            <v>Cranes (&gt;25 and &lt;=50)</v>
          </cell>
          <cell r="J70" t="str">
            <v>Construction and Mining Equipment</v>
          </cell>
          <cell r="K70" t="str">
            <v>U</v>
          </cell>
          <cell r="L70" t="str">
            <v>P</v>
          </cell>
          <cell r="M70" t="str">
            <v>NHH</v>
          </cell>
          <cell r="N70" t="str">
            <v>P</v>
          </cell>
          <cell r="O70" t="str">
            <v>Total</v>
          </cell>
          <cell r="P70" t="str">
            <v>Total</v>
          </cell>
          <cell r="Q70" t="str">
            <v>Total</v>
          </cell>
          <cell r="R70">
            <v>0.2027167</v>
          </cell>
          <cell r="S70">
            <v>0.71099780000000001</v>
          </cell>
          <cell r="T70">
            <v>0.76685009999999998</v>
          </cell>
          <cell r="U70">
            <v>3.0557410000000001E-5</v>
          </cell>
          <cell r="V70">
            <v>9.7204080000000005E-5</v>
          </cell>
          <cell r="W70">
            <v>7.9462399999999993E-5</v>
          </cell>
          <cell r="X70">
            <v>8.2354439999999998E-3</v>
          </cell>
          <cell r="Y70">
            <v>1.064637E-7</v>
          </cell>
          <cell r="Z70">
            <v>7.238623E-6</v>
          </cell>
          <cell r="AA70">
            <v>0</v>
          </cell>
          <cell r="AB70">
            <v>2.7571459999999998E-6</v>
          </cell>
          <cell r="AD70">
            <v>0.7797965718599974</v>
          </cell>
          <cell r="AE70">
            <v>2.4805573625122332</v>
          </cell>
          <cell r="AF70">
            <v>2.0278062542528259</v>
          </cell>
          <cell r="AG70">
            <v>210.16084147658407</v>
          </cell>
          <cell r="AH70">
            <v>2.7168542192394975E-3</v>
          </cell>
          <cell r="AI70">
            <v>0.18472290028464225</v>
          </cell>
        </row>
        <row r="71">
          <cell r="I71" t="str">
            <v>Cranes (&gt;50 and &lt;=120)</v>
          </cell>
          <cell r="J71" t="str">
            <v>Construction and Mining Equipment</v>
          </cell>
          <cell r="K71" t="str">
            <v>U</v>
          </cell>
          <cell r="L71" t="str">
            <v>P</v>
          </cell>
          <cell r="M71" t="str">
            <v>NHH</v>
          </cell>
          <cell r="N71" t="str">
            <v>P</v>
          </cell>
          <cell r="O71" t="str">
            <v>Total</v>
          </cell>
          <cell r="P71" t="str">
            <v>Total</v>
          </cell>
          <cell r="Q71" t="str">
            <v>Total</v>
          </cell>
          <cell r="R71">
            <v>2.2239209999999998</v>
          </cell>
          <cell r="S71">
            <v>7.8000660000000002</v>
          </cell>
          <cell r="T71">
            <v>17.910599999999999</v>
          </cell>
          <cell r="U71">
            <v>3.1438709999999999E-4</v>
          </cell>
          <cell r="V71">
            <v>1.388371E-3</v>
          </cell>
          <cell r="W71">
            <v>1.886167E-3</v>
          </cell>
          <cell r="X71">
            <v>0.1954031</v>
          </cell>
          <cell r="Y71">
            <v>2.2921789999999999E-6</v>
          </cell>
          <cell r="Z71">
            <v>1.6326670000000001E-4</v>
          </cell>
          <cell r="AA71">
            <v>0</v>
          </cell>
          <cell r="AB71">
            <v>2.836664E-5</v>
          </cell>
          <cell r="AD71">
            <v>0.30471107244477158</v>
          </cell>
          <cell r="AE71">
            <v>1.3456405061187946</v>
          </cell>
          <cell r="AF71">
            <v>1.8281156236370308</v>
          </cell>
          <cell r="AG71">
            <v>189.38909439997045</v>
          </cell>
          <cell r="AH71">
            <v>2.2216316169632409E-3</v>
          </cell>
          <cell r="AI71">
            <v>0.15824177026194394</v>
          </cell>
        </row>
        <row r="72">
          <cell r="I72" t="str">
            <v>Cranes (&gt;120 and &lt;=175)</v>
          </cell>
          <cell r="J72" t="str">
            <v>Construction and Mining Equipment</v>
          </cell>
          <cell r="K72" t="str">
            <v>U</v>
          </cell>
          <cell r="L72" t="str">
            <v>P</v>
          </cell>
          <cell r="M72" t="str">
            <v>NHH</v>
          </cell>
          <cell r="N72" t="str">
            <v>P</v>
          </cell>
          <cell r="O72" t="str">
            <v>Total</v>
          </cell>
          <cell r="P72" t="str">
            <v>Total</v>
          </cell>
          <cell r="Q72" t="str">
            <v>Total</v>
          </cell>
          <cell r="R72">
            <v>2.2239209999999998</v>
          </cell>
          <cell r="S72">
            <v>7.8000660000000002</v>
          </cell>
          <cell r="T72">
            <v>28.591329999999999</v>
          </cell>
          <cell r="U72">
            <v>3.6083259999999999E-4</v>
          </cell>
          <cell r="V72">
            <v>1.868558E-3</v>
          </cell>
          <cell r="W72">
            <v>2.620074E-3</v>
          </cell>
          <cell r="X72">
            <v>0.31306519999999999</v>
          </cell>
          <cell r="Y72">
            <v>3.5225210000000001E-6</v>
          </cell>
          <cell r="Z72">
            <v>1.4876329999999999E-4</v>
          </cell>
          <cell r="AA72">
            <v>0</v>
          </cell>
          <cell r="AB72">
            <v>3.2557339999999997E-5</v>
          </cell>
          <cell r="AD72">
            <v>0.23981286804496266</v>
          </cell>
          <cell r="AE72">
            <v>1.2418618857840436</v>
          </cell>
          <cell r="AF72">
            <v>1.741326754927458</v>
          </cell>
          <cell r="AG72">
            <v>208.06618774764212</v>
          </cell>
          <cell r="AH72">
            <v>2.3411018399075085E-3</v>
          </cell>
          <cell r="AI72">
            <v>9.886954125772783E-2</v>
          </cell>
        </row>
        <row r="73">
          <cell r="I73" t="str">
            <v>Cranes (&gt;175 and &lt;=250)</v>
          </cell>
          <cell r="J73" t="str">
            <v>Construction and Mining Equipment</v>
          </cell>
          <cell r="K73" t="str">
            <v>U</v>
          </cell>
          <cell r="L73" t="str">
            <v>N</v>
          </cell>
          <cell r="M73" t="str">
            <v>NHH</v>
          </cell>
          <cell r="N73" t="str">
            <v>P</v>
          </cell>
          <cell r="O73" t="str">
            <v>Total</v>
          </cell>
          <cell r="P73" t="str">
            <v>Total</v>
          </cell>
          <cell r="Q73" t="str">
            <v>Total</v>
          </cell>
          <cell r="R73">
            <v>4.3107110000000004</v>
          </cell>
          <cell r="S73">
            <v>15.119160000000001</v>
          </cell>
          <cell r="T73">
            <v>76.834140000000005</v>
          </cell>
          <cell r="U73">
            <v>6.9952139999999996E-4</v>
          </cell>
          <cell r="V73">
            <v>2.0457980000000001E-3</v>
          </cell>
          <cell r="W73">
            <v>6.2951220000000002E-3</v>
          </cell>
          <cell r="X73">
            <v>0.84711270000000005</v>
          </cell>
          <cell r="Y73">
            <v>9.5314750000000001E-6</v>
          </cell>
          <cell r="Z73">
            <v>2.1668640000000001E-4</v>
          </cell>
          <cell r="AA73">
            <v>0</v>
          </cell>
          <cell r="AB73">
            <v>6.3116690000000004E-5</v>
          </cell>
          <cell r="AD73">
            <v>0.16789446347019277</v>
          </cell>
          <cell r="AE73">
            <v>0.49101879882215682</v>
          </cell>
          <cell r="AF73">
            <v>1.5109132196233124</v>
          </cell>
          <cell r="AG73">
            <v>203.31834346352576</v>
          </cell>
          <cell r="AH73">
            <v>2.2876810933940774E-3</v>
          </cell>
          <cell r="AI73">
            <v>5.2007625312517361E-2</v>
          </cell>
        </row>
        <row r="74">
          <cell r="I74" t="str">
            <v>Cranes (&gt;250 and &lt;=500)</v>
          </cell>
          <cell r="J74" t="str">
            <v>Construction and Mining Equipment</v>
          </cell>
          <cell r="K74" t="str">
            <v>U</v>
          </cell>
          <cell r="L74" t="str">
            <v>N</v>
          </cell>
          <cell r="M74" t="str">
            <v>NHH</v>
          </cell>
          <cell r="N74" t="str">
            <v>P</v>
          </cell>
          <cell r="O74" t="str">
            <v>Total</v>
          </cell>
          <cell r="P74" t="str">
            <v>Total</v>
          </cell>
          <cell r="Q74" t="str">
            <v>Total</v>
          </cell>
          <cell r="R74">
            <v>1.579998</v>
          </cell>
          <cell r="S74">
            <v>5.5416020000000001</v>
          </cell>
          <cell r="T74">
            <v>45.223509999999997</v>
          </cell>
          <cell r="U74">
            <v>3.8580210000000001E-4</v>
          </cell>
          <cell r="V74">
            <v>1.2872700000000001E-3</v>
          </cell>
          <cell r="W74">
            <v>3.2805059999999999E-3</v>
          </cell>
          <cell r="X74">
            <v>0.49857659999999998</v>
          </cell>
          <cell r="Y74">
            <v>4.8936939999999997E-6</v>
          </cell>
          <cell r="Z74">
            <v>1.18075E-4</v>
          </cell>
          <cell r="AA74">
            <v>0</v>
          </cell>
          <cell r="AB74">
            <v>3.4810300000000001E-5</v>
          </cell>
          <cell r="AD74">
            <v>0.12631714263131855</v>
          </cell>
          <cell r="AE74">
            <v>0.42147066642461878</v>
          </cell>
          <cell r="AF74">
            <v>1.0740847297225604</v>
          </cell>
          <cell r="AG74">
            <v>163.2411319037347</v>
          </cell>
          <cell r="AH74">
            <v>1.6022656252830858E-3</v>
          </cell>
          <cell r="AI74">
            <v>3.8659449018532903E-2</v>
          </cell>
        </row>
        <row r="75">
          <cell r="I75" t="str">
            <v>Cranes (&gt;500 and &lt;=750)</v>
          </cell>
          <cell r="J75" t="str">
            <v>Construction and Mining Equipment</v>
          </cell>
          <cell r="K75" t="str">
            <v>U</v>
          </cell>
          <cell r="L75" t="str">
            <v>N</v>
          </cell>
          <cell r="M75" t="str">
            <v>NHH</v>
          </cell>
          <cell r="N75" t="str">
            <v>P</v>
          </cell>
          <cell r="O75" t="str">
            <v>Total</v>
          </cell>
          <cell r="P75" t="str">
            <v>Total</v>
          </cell>
          <cell r="Q75" t="str">
            <v>Total</v>
          </cell>
          <cell r="R75">
            <v>47.059829999999998</v>
          </cell>
          <cell r="S75">
            <v>165.05520000000001</v>
          </cell>
          <cell r="T75">
            <v>2266.5059999999999</v>
          </cell>
          <cell r="U75">
            <v>1.945645E-2</v>
          </cell>
          <cell r="V75">
            <v>6.4513909999999994E-2</v>
          </cell>
          <cell r="W75">
            <v>0.169512</v>
          </cell>
          <cell r="X75">
            <v>24.987089999999998</v>
          </cell>
          <cell r="Y75">
            <v>2.5123840000000001E-4</v>
          </cell>
          <cell r="Z75">
            <v>6.0217819999999998E-3</v>
          </cell>
          <cell r="AA75">
            <v>0</v>
          </cell>
          <cell r="AB75">
            <v>1.7555240000000001E-3</v>
          </cell>
          <cell r="AD75">
            <v>0.14258576476233403</v>
          </cell>
          <cell r="AE75">
            <v>0.4727874404199322</v>
          </cell>
          <cell r="AF75">
            <v>1.2422614688904077</v>
          </cell>
          <cell r="AG75">
            <v>183.1168243351315</v>
          </cell>
          <cell r="AH75">
            <v>1.8411899088305002E-3</v>
          </cell>
          <cell r="AI75">
            <v>4.413037279164788E-2</v>
          </cell>
        </row>
        <row r="76">
          <cell r="I76" t="str">
            <v>Cranes (&gt;750 and &lt;=9999)</v>
          </cell>
          <cell r="J76" t="str">
            <v>Construction and Mining Equipment</v>
          </cell>
          <cell r="K76" t="str">
            <v>U</v>
          </cell>
          <cell r="L76" t="str">
            <v>N</v>
          </cell>
          <cell r="M76" t="str">
            <v>NHH</v>
          </cell>
          <cell r="N76" t="str">
            <v>P</v>
          </cell>
          <cell r="O76" t="str">
            <v>Total</v>
          </cell>
          <cell r="P76" t="str">
            <v>Total</v>
          </cell>
          <cell r="Q76" t="str">
            <v>Total</v>
          </cell>
          <cell r="R76">
            <v>59.126460000000002</v>
          </cell>
          <cell r="S76">
            <v>207.16970000000001</v>
          </cell>
          <cell r="T76">
            <v>9121.4390000000003</v>
          </cell>
          <cell r="U76">
            <v>8.9847179999999999E-2</v>
          </cell>
          <cell r="V76">
            <v>0.298628</v>
          </cell>
          <cell r="W76">
            <v>0.96084270000000005</v>
          </cell>
          <cell r="X76">
            <v>100.4498</v>
          </cell>
          <cell r="Y76">
            <v>1.0099950000000001E-3</v>
          </cell>
          <cell r="Z76">
            <v>2.8736520000000002E-2</v>
          </cell>
          <cell r="AA76">
            <v>0</v>
          </cell>
          <cell r="AB76">
            <v>8.1067670000000008E-3</v>
          </cell>
          <cell r="AD76">
            <v>3.9348183372059108E-2</v>
          </cell>
          <cell r="AE76">
            <v>0.13078283930593335</v>
          </cell>
          <cell r="AF76">
            <v>0.42079689926054864</v>
          </cell>
          <cell r="AG76">
            <v>43.991554883377113</v>
          </cell>
          <cell r="AH76">
            <v>4.4232293617743861E-4</v>
          </cell>
          <cell r="AI76">
            <v>1.2585034482271384E-2</v>
          </cell>
        </row>
        <row r="77">
          <cell r="I77" t="str">
            <v>Graders (&lt;=50)</v>
          </cell>
          <cell r="J77" t="str">
            <v>Construction and Mining Equipment</v>
          </cell>
          <cell r="K77" t="str">
            <v>U</v>
          </cell>
          <cell r="L77" t="str">
            <v>P</v>
          </cell>
          <cell r="M77" t="str">
            <v>NHH</v>
          </cell>
          <cell r="N77" t="str">
            <v>NP</v>
          </cell>
          <cell r="O77" t="str">
            <v>Total</v>
          </cell>
          <cell r="P77" t="str">
            <v>Total</v>
          </cell>
          <cell r="Q77" t="str">
            <v>Total</v>
          </cell>
          <cell r="R77">
            <v>8.3471569999999995E-2</v>
          </cell>
          <cell r="S77">
            <v>0.21718750000000001</v>
          </cell>
          <cell r="T77">
            <v>0.27749839999999998</v>
          </cell>
          <cell r="U77">
            <v>9.8417590000000007E-6</v>
          </cell>
          <cell r="V77">
            <v>3.354968E-5</v>
          </cell>
          <cell r="W77">
            <v>2.791781E-5</v>
          </cell>
          <cell r="X77">
            <v>2.987782E-3</v>
          </cell>
          <cell r="Y77">
            <v>3.8624569999999999E-8</v>
          </cell>
          <cell r="Z77">
            <v>2.3741229999999999E-6</v>
          </cell>
          <cell r="AA77">
            <v>0</v>
          </cell>
          <cell r="AB77">
            <v>8.8800610000000001E-7</v>
          </cell>
          <cell r="AD77">
            <v>0.82218762726215833</v>
          </cell>
          <cell r="AE77">
            <v>2.8027644036604324</v>
          </cell>
          <cell r="AF77">
            <v>2.3322739321553958</v>
          </cell>
          <cell r="AG77">
            <v>249.60145776345323</v>
          </cell>
          <cell r="AH77">
            <v>3.2267243652604315E-3</v>
          </cell>
          <cell r="AI77">
            <v>0.19833594342215824</v>
          </cell>
        </row>
        <row r="78">
          <cell r="I78" t="str">
            <v>Graders (&gt;50 and &lt;=120)</v>
          </cell>
          <cell r="J78" t="str">
            <v>Construction and Mining Equipment</v>
          </cell>
          <cell r="K78" t="str">
            <v>U</v>
          </cell>
          <cell r="L78" t="str">
            <v>P</v>
          </cell>
          <cell r="M78" t="str">
            <v>NHH</v>
          </cell>
          <cell r="N78" t="str">
            <v>NP</v>
          </cell>
          <cell r="O78" t="str">
            <v>Total</v>
          </cell>
          <cell r="P78" t="str">
            <v>Total</v>
          </cell>
          <cell r="Q78" t="str">
            <v>Total</v>
          </cell>
          <cell r="R78">
            <v>5.5687470000000001</v>
          </cell>
          <cell r="S78">
            <v>14.489509999999999</v>
          </cell>
          <cell r="T78">
            <v>49.69576</v>
          </cell>
          <cell r="U78">
            <v>7.907681E-4</v>
          </cell>
          <cell r="V78">
            <v>3.7907100000000001E-3</v>
          </cell>
          <cell r="W78">
            <v>4.8929200000000003E-3</v>
          </cell>
          <cell r="X78">
            <v>0.5426145</v>
          </cell>
          <cell r="Y78">
            <v>6.3651460000000003E-6</v>
          </cell>
          <cell r="Z78">
            <v>4.0652430000000001E-4</v>
          </cell>
          <cell r="AA78">
            <v>0</v>
          </cell>
          <cell r="AB78">
            <v>7.1349739999999995E-5</v>
          </cell>
          <cell r="AD78">
            <v>0.41258861314150724</v>
          </cell>
          <cell r="AE78">
            <v>1.9778286222239403</v>
          </cell>
          <cell r="AF78">
            <v>2.5529141565173705</v>
          </cell>
          <cell r="AG78">
            <v>283.11279125381054</v>
          </cell>
          <cell r="AH78">
            <v>3.3210580454411508E-3</v>
          </cell>
          <cell r="AI78">
            <v>0.21210680747658134</v>
          </cell>
        </row>
        <row r="79">
          <cell r="I79" t="str">
            <v>Graders (&gt;120 and &lt;=175)</v>
          </cell>
          <cell r="J79" t="str">
            <v>Construction and Mining Equipment</v>
          </cell>
          <cell r="K79" t="str">
            <v>U</v>
          </cell>
          <cell r="L79" t="str">
            <v>P</v>
          </cell>
          <cell r="M79" t="str">
            <v>NHH</v>
          </cell>
          <cell r="N79" t="str">
            <v>NP</v>
          </cell>
          <cell r="O79" t="str">
            <v>Total</v>
          </cell>
          <cell r="P79" t="str">
            <v>Total</v>
          </cell>
          <cell r="Q79" t="str">
            <v>Total</v>
          </cell>
          <cell r="R79">
            <v>19.025559999999999</v>
          </cell>
          <cell r="S79">
            <v>49.503239999999998</v>
          </cell>
          <cell r="T79">
            <v>279.73719999999997</v>
          </cell>
          <cell r="U79">
            <v>3.2419910000000001E-3</v>
          </cell>
          <cell r="V79">
            <v>1.8108510000000001E-2</v>
          </cell>
          <cell r="W79">
            <v>2.3749010000000001E-2</v>
          </cell>
          <cell r="X79">
            <v>3.064505</v>
          </cell>
          <cell r="Y79">
            <v>3.448094E-5</v>
          </cell>
          <cell r="Z79">
            <v>1.3142399999999999E-3</v>
          </cell>
          <cell r="AA79">
            <v>0</v>
          </cell>
          <cell r="AB79">
            <v>2.925197E-4</v>
          </cell>
          <cell r="AD79">
            <v>0.33950265364448873</v>
          </cell>
          <cell r="AE79">
            <v>1.8963307419877975</v>
          </cell>
          <cell r="AF79">
            <v>2.4870062614083448</v>
          </cell>
          <cell r="AG79">
            <v>320.91624548211394</v>
          </cell>
          <cell r="AH79">
            <v>3.6108584601735163E-3</v>
          </cell>
          <cell r="AI79">
            <v>0.13762776254645151</v>
          </cell>
        </row>
        <row r="80">
          <cell r="I80" t="str">
            <v>Graders (&gt;175 and &lt;=250)</v>
          </cell>
          <cell r="J80" t="str">
            <v>Construction and Mining Equipment</v>
          </cell>
          <cell r="K80" t="str">
            <v>U</v>
          </cell>
          <cell r="L80" t="str">
            <v>N</v>
          </cell>
          <cell r="M80" t="str">
            <v>NHH</v>
          </cell>
          <cell r="N80" t="str">
            <v>NP</v>
          </cell>
          <cell r="O80" t="str">
            <v>Total</v>
          </cell>
          <cell r="P80" t="str">
            <v>Total</v>
          </cell>
          <cell r="Q80" t="str">
            <v>Total</v>
          </cell>
          <cell r="R80">
            <v>11.80527</v>
          </cell>
          <cell r="S80">
            <v>30.716519999999999</v>
          </cell>
          <cell r="T80">
            <v>239.4623</v>
          </cell>
          <cell r="U80">
            <v>2.0397610000000002E-3</v>
          </cell>
          <cell r="V80">
            <v>6.2007219999999997E-3</v>
          </cell>
          <cell r="W80">
            <v>1.7932110000000001E-2</v>
          </cell>
          <cell r="X80">
            <v>2.6409850000000001</v>
          </cell>
          <cell r="Y80">
            <v>2.9715629999999999E-5</v>
          </cell>
          <cell r="Z80">
            <v>6.1541980000000003E-4</v>
          </cell>
          <cell r="AA80">
            <v>0</v>
          </cell>
          <cell r="AB80">
            <v>1.8404430000000001E-4</v>
          </cell>
          <cell r="AD80">
            <v>0.24097406596841051</v>
          </cell>
          <cell r="AE80">
            <v>0.73254326966726702</v>
          </cell>
          <cell r="AF80">
            <v>2.1184704767336924</v>
          </cell>
          <cell r="AG80">
            <v>312.00169706724597</v>
          </cell>
          <cell r="AH80">
            <v>3.5105564739755677E-3</v>
          </cell>
          <cell r="AI80">
            <v>7.2704699954291699E-2</v>
          </cell>
        </row>
        <row r="81">
          <cell r="I81" t="str">
            <v>Graders (&gt;250 and &lt;=500)</v>
          </cell>
          <cell r="J81" t="str">
            <v>Construction and Mining Equipment</v>
          </cell>
          <cell r="K81" t="str">
            <v>U</v>
          </cell>
          <cell r="L81" t="str">
            <v>N</v>
          </cell>
          <cell r="M81" t="str">
            <v>NHH</v>
          </cell>
          <cell r="N81" t="str">
            <v>NP</v>
          </cell>
          <cell r="O81" t="str">
            <v>Total</v>
          </cell>
          <cell r="P81" t="str">
            <v>Total</v>
          </cell>
          <cell r="Q81" t="str">
            <v>Total</v>
          </cell>
          <cell r="R81">
            <v>0.33388630000000002</v>
          </cell>
          <cell r="S81">
            <v>0.86874989999999996</v>
          </cell>
          <cell r="T81">
            <v>9.030602</v>
          </cell>
          <cell r="U81">
            <v>7.2412799999999999E-5</v>
          </cell>
          <cell r="V81">
            <v>2.4846839999999998E-4</v>
          </cell>
          <cell r="W81">
            <v>5.9991269999999999E-4</v>
          </cell>
          <cell r="X81">
            <v>9.9592749999999994E-2</v>
          </cell>
          <cell r="Y81">
            <v>9.775352999999999E-7</v>
          </cell>
          <cell r="Z81">
            <v>2.1543069999999998E-5</v>
          </cell>
          <cell r="AA81">
            <v>0</v>
          </cell>
          <cell r="AB81">
            <v>6.5336910000000002E-6</v>
          </cell>
          <cell r="AD81">
            <v>0.15123545259688664</v>
          </cell>
          <cell r="AE81">
            <v>0.51893078198915488</v>
          </cell>
          <cell r="AF81">
            <v>1.2529286079687607</v>
          </cell>
          <cell r="AG81">
            <v>208.00127355410345</v>
          </cell>
          <cell r="AH81">
            <v>2.0416002906244943E-3</v>
          </cell>
          <cell r="AI81">
            <v>4.4993094339348984E-2</v>
          </cell>
        </row>
        <row r="82">
          <cell r="I82" t="str">
            <v>Graders (&gt;500 and &lt;=750)</v>
          </cell>
          <cell r="J82" t="str">
            <v>Construction and Mining Equipment</v>
          </cell>
          <cell r="K82" t="str">
            <v>U</v>
          </cell>
          <cell r="L82" t="str">
            <v>N</v>
          </cell>
          <cell r="M82" t="str">
            <v>NHH</v>
          </cell>
          <cell r="N82" t="str">
            <v>NP</v>
          </cell>
          <cell r="O82" t="str">
            <v>Total</v>
          </cell>
          <cell r="P82" t="str">
            <v>Total</v>
          </cell>
          <cell r="Q82" t="str">
            <v>Total</v>
          </cell>
          <cell r="R82">
            <v>0.72399760000000002</v>
          </cell>
          <cell r="S82">
            <v>1.883794</v>
          </cell>
          <cell r="T82">
            <v>41.449120000000001</v>
          </cell>
          <cell r="U82">
            <v>3.3430640000000001E-4</v>
          </cell>
          <cell r="V82">
            <v>1.1404130000000001E-3</v>
          </cell>
          <cell r="W82">
            <v>2.8361129999999999E-3</v>
          </cell>
          <cell r="X82">
            <v>0.45710780000000001</v>
          </cell>
          <cell r="Y82">
            <v>4.5960940000000002E-6</v>
          </cell>
          <cell r="Z82">
            <v>1.0054420000000001E-4</v>
          </cell>
          <cell r="AA82">
            <v>0</v>
          </cell>
          <cell r="AB82">
            <v>3.016393E-5</v>
          </cell>
          <cell r="AD82">
            <v>0.21466095626167195</v>
          </cell>
          <cell r="AE82">
            <v>0.73226879626965591</v>
          </cell>
          <cell r="AF82">
            <v>1.8210920540143984</v>
          </cell>
          <cell r="AG82">
            <v>293.51276991008575</v>
          </cell>
          <cell r="AH82">
            <v>2.9511906834823777E-3</v>
          </cell>
          <cell r="AI82">
            <v>6.4560277992179629E-2</v>
          </cell>
        </row>
        <row r="83">
          <cell r="I83" t="str">
            <v>Off-Highway Trucks (&lt;=175)</v>
          </cell>
          <cell r="J83" t="str">
            <v>Construction and Mining Equipment</v>
          </cell>
          <cell r="K83" t="str">
            <v>U</v>
          </cell>
          <cell r="L83" t="str">
            <v>P</v>
          </cell>
          <cell r="M83" t="str">
            <v>NHH</v>
          </cell>
          <cell r="N83" t="str">
            <v>NP</v>
          </cell>
          <cell r="O83" t="str">
            <v>Total</v>
          </cell>
          <cell r="P83" t="str">
            <v>Total</v>
          </cell>
          <cell r="Q83" t="str">
            <v>Total</v>
          </cell>
          <cell r="R83">
            <v>0.38754660000000002</v>
          </cell>
          <cell r="S83">
            <v>2.1064129999999999</v>
          </cell>
          <cell r="T83">
            <v>12.01545</v>
          </cell>
          <cell r="U83">
            <v>1.334478E-4</v>
          </cell>
          <cell r="V83">
            <v>7.9557E-4</v>
          </cell>
          <cell r="W83">
            <v>9.108168E-4</v>
          </cell>
          <cell r="X83">
            <v>0.13162489999999999</v>
          </cell>
          <cell r="Y83">
            <v>1.481006E-6</v>
          </cell>
          <cell r="Z83">
            <v>5.0645970000000001E-5</v>
          </cell>
          <cell r="AA83">
            <v>0</v>
          </cell>
          <cell r="AB83">
            <v>1.204078E-5</v>
          </cell>
          <cell r="AD83">
            <v>0.32842248656839856</v>
          </cell>
          <cell r="AE83">
            <v>1.9579421889249642</v>
          </cell>
          <cell r="AF83">
            <v>2.2415709982800145</v>
          </cell>
          <cell r="AG83">
            <v>323.9362278907318</v>
          </cell>
          <cell r="AH83">
            <v>3.6448384547569735E-3</v>
          </cell>
          <cell r="AI83">
            <v>0.12464255987785874</v>
          </cell>
        </row>
        <row r="84">
          <cell r="I84" t="str">
            <v>Off-Highway Trucks (&gt;175 and &lt;=250)</v>
          </cell>
          <cell r="J84" t="str">
            <v>Construction and Mining Equipment</v>
          </cell>
          <cell r="K84" t="str">
            <v>U</v>
          </cell>
          <cell r="L84" t="str">
            <v>N</v>
          </cell>
          <cell r="M84" t="str">
            <v>NHH</v>
          </cell>
          <cell r="N84" t="str">
            <v>NP</v>
          </cell>
          <cell r="O84" t="str">
            <v>Total</v>
          </cell>
          <cell r="P84" t="str">
            <v>Total</v>
          </cell>
          <cell r="Q84" t="str">
            <v>Total</v>
          </cell>
          <cell r="R84">
            <v>2.861882</v>
          </cell>
          <cell r="S84">
            <v>15.55505</v>
          </cell>
          <cell r="T84">
            <v>117.3098</v>
          </cell>
          <cell r="U84">
            <v>9.7448480000000002E-4</v>
          </cell>
          <cell r="V84">
            <v>2.8747349999999998E-3</v>
          </cell>
          <cell r="W84">
            <v>7.6865850000000001E-3</v>
          </cell>
          <cell r="X84">
            <v>1.2941480000000001</v>
          </cell>
          <cell r="Y84">
            <v>1.4561379999999999E-5</v>
          </cell>
          <cell r="Z84">
            <v>2.5564920000000001E-4</v>
          </cell>
          <cell r="AA84">
            <v>0</v>
          </cell>
          <cell r="AB84">
            <v>8.7926179999999997E-5</v>
          </cell>
          <cell r="AD84">
            <v>0.22733520253808251</v>
          </cell>
          <cell r="AE84">
            <v>0.67063997659923957</v>
          </cell>
          <cell r="AF84">
            <v>1.7931848273068873</v>
          </cell>
          <cell r="AG84">
            <v>301.9086574713678</v>
          </cell>
          <cell r="AH84">
            <v>3.3969891285466776E-3</v>
          </cell>
          <cell r="AI84">
            <v>5.9639783668969243E-2</v>
          </cell>
        </row>
        <row r="85">
          <cell r="I85" t="str">
            <v>Off-Highway Trucks (&gt;250 and &lt;=500)</v>
          </cell>
          <cell r="J85" t="str">
            <v>Construction and Mining Equipment</v>
          </cell>
          <cell r="K85" t="str">
            <v>U</v>
          </cell>
          <cell r="L85" t="str">
            <v>N</v>
          </cell>
          <cell r="M85" t="str">
            <v>NHH</v>
          </cell>
          <cell r="N85" t="str">
            <v>NP</v>
          </cell>
          <cell r="O85" t="str">
            <v>Total</v>
          </cell>
          <cell r="P85" t="str">
            <v>Total</v>
          </cell>
          <cell r="Q85" t="str">
            <v>Total</v>
          </cell>
          <cell r="R85">
            <v>4.0304849999999997</v>
          </cell>
          <cell r="S85">
            <v>21.906690000000001</v>
          </cell>
          <cell r="T85">
            <v>270.0992</v>
          </cell>
          <cell r="U85">
            <v>2.14672E-3</v>
          </cell>
          <cell r="V85">
            <v>6.50375E-3</v>
          </cell>
          <cell r="W85">
            <v>1.5576359999999999E-2</v>
          </cell>
          <cell r="X85">
            <v>2.9802879999999998</v>
          </cell>
          <cell r="Y85">
            <v>2.9252509999999999E-5</v>
          </cell>
          <cell r="Z85">
            <v>5.5385679999999998E-4</v>
          </cell>
          <cell r="AA85">
            <v>0</v>
          </cell>
          <cell r="AB85">
            <v>1.936951E-4</v>
          </cell>
          <cell r="AD85">
            <v>0.17779996740721668</v>
          </cell>
          <cell r="AE85">
            <v>0.53866668127407658</v>
          </cell>
          <cell r="AF85">
            <v>1.2900966592397116</v>
          </cell>
          <cell r="AG85">
            <v>246.8394151375675</v>
          </cell>
          <cell r="AH85">
            <v>2.4228102987717453E-3</v>
          </cell>
          <cell r="AI85">
            <v>4.5872643376064573E-2</v>
          </cell>
        </row>
        <row r="86">
          <cell r="I86" t="str">
            <v>Off-Highway Trucks (&gt;500 and &lt;=750)</v>
          </cell>
          <cell r="J86" t="str">
            <v>Construction and Mining Equipment</v>
          </cell>
          <cell r="K86" t="str">
            <v>U</v>
          </cell>
          <cell r="L86" t="str">
            <v>N</v>
          </cell>
          <cell r="M86" t="str">
            <v>NHH</v>
          </cell>
          <cell r="N86" t="str">
            <v>NP</v>
          </cell>
          <cell r="O86" t="str">
            <v>Total</v>
          </cell>
          <cell r="P86" t="str">
            <v>Total</v>
          </cell>
          <cell r="Q86" t="str">
            <v>Total</v>
          </cell>
          <cell r="R86">
            <v>151.79810000000001</v>
          </cell>
          <cell r="S86">
            <v>825.06050000000005</v>
          </cell>
          <cell r="T86">
            <v>16500.740000000002</v>
          </cell>
          <cell r="U86">
            <v>0.13190740000000001</v>
          </cell>
          <cell r="V86">
            <v>0.39731640000000001</v>
          </cell>
          <cell r="W86">
            <v>0.98410010000000003</v>
          </cell>
          <cell r="X86">
            <v>182.0669</v>
          </cell>
          <cell r="Y86">
            <v>1.8306329999999999E-3</v>
          </cell>
          <cell r="Z86">
            <v>3.4483439999999997E-2</v>
          </cell>
          <cell r="AA86">
            <v>0</v>
          </cell>
          <cell r="AB86">
            <v>1.1901790000000001E-2</v>
          </cell>
          <cell r="AD86">
            <v>0.1933860499199756</v>
          </cell>
          <cell r="AE86">
            <v>0.58249536541865721</v>
          </cell>
          <cell r="AF86">
            <v>1.4427638712070205</v>
          </cell>
          <cell r="AG86">
            <v>266.92360407509511</v>
          </cell>
          <cell r="AH86">
            <v>2.6838440051365933E-3</v>
          </cell>
          <cell r="AI86">
            <v>5.0555285368769923E-2</v>
          </cell>
        </row>
        <row r="87">
          <cell r="I87" t="str">
            <v>Off-Highway Trucks (&gt;750 and &lt;=1000)</v>
          </cell>
          <cell r="J87" t="str">
            <v>Construction and Mining Equipment</v>
          </cell>
          <cell r="K87" t="str">
            <v>U</v>
          </cell>
          <cell r="L87" t="str">
            <v>N</v>
          </cell>
          <cell r="M87" t="str">
            <v>NHH</v>
          </cell>
          <cell r="N87" t="str">
            <v>NP</v>
          </cell>
          <cell r="O87" t="str">
            <v>Total</v>
          </cell>
          <cell r="P87" t="str">
            <v>Total</v>
          </cell>
          <cell r="Q87" t="str">
            <v>Total</v>
          </cell>
          <cell r="R87">
            <v>71.193079999999995</v>
          </cell>
          <cell r="S87">
            <v>386.56529999999998</v>
          </cell>
          <cell r="T87">
            <v>10939.29</v>
          </cell>
          <cell r="U87">
            <v>9.4134060000000006E-2</v>
          </cell>
          <cell r="V87">
            <v>0.28556090000000001</v>
          </cell>
          <cell r="W87">
            <v>1.009762</v>
          </cell>
          <cell r="X87">
            <v>120.6399</v>
          </cell>
          <cell r="Y87">
            <v>1.213001E-3</v>
          </cell>
          <cell r="Z87">
            <v>2.9102159999999998E-2</v>
          </cell>
          <cell r="AA87">
            <v>0</v>
          </cell>
          <cell r="AB87">
            <v>8.4935659999999993E-3</v>
          </cell>
          <cell r="AD87">
            <v>0.22091589501696093</v>
          </cell>
          <cell r="AE87">
            <v>0.67016063904339074</v>
          </cell>
          <cell r="AF87">
            <v>2.3697318057259666</v>
          </cell>
          <cell r="AG87">
            <v>283.12038685313968</v>
          </cell>
          <cell r="AH87">
            <v>2.8466975882211879E-3</v>
          </cell>
          <cell r="AI87">
            <v>6.8297593063836828E-2</v>
          </cell>
        </row>
        <row r="88">
          <cell r="I88" t="str">
            <v>Crushing/Proc. Equipment (&lt;=50)</v>
          </cell>
          <cell r="J88" t="str">
            <v>Construction and Mining Equipment</v>
          </cell>
          <cell r="K88" t="str">
            <v>U</v>
          </cell>
          <cell r="L88" t="str">
            <v>P</v>
          </cell>
          <cell r="M88" t="str">
            <v>NHH</v>
          </cell>
          <cell r="N88" t="str">
            <v>P</v>
          </cell>
          <cell r="O88" t="str">
            <v>Total</v>
          </cell>
          <cell r="P88" t="str">
            <v>Total</v>
          </cell>
          <cell r="Q88" t="str">
            <v>Total</v>
          </cell>
          <cell r="R88">
            <v>0.95396080000000005</v>
          </cell>
          <cell r="S88">
            <v>2.4981420000000001</v>
          </cell>
          <cell r="T88">
            <v>5.0947829999999996</v>
          </cell>
          <cell r="U88">
            <v>1.7562209999999999E-4</v>
          </cell>
          <cell r="V88">
            <v>5.8184700000000003E-4</v>
          </cell>
          <cell r="W88">
            <v>5.0299389999999995E-4</v>
          </cell>
          <cell r="X88">
            <v>5.4929560000000002E-2</v>
          </cell>
          <cell r="Y88">
            <v>7.1010200000000004E-7</v>
          </cell>
          <cell r="Z88">
            <v>4.3514370000000003E-5</v>
          </cell>
          <cell r="AA88">
            <v>0</v>
          </cell>
          <cell r="AB88">
            <v>1.5846100000000001E-5</v>
          </cell>
          <cell r="AD88">
            <v>1.2755429364703845</v>
          </cell>
          <cell r="AE88">
            <v>4.2259535158529822</v>
          </cell>
          <cell r="AF88">
            <v>3.6532436192978617</v>
          </cell>
          <cell r="AG88">
            <v>398.95327673126667</v>
          </cell>
          <cell r="AH88">
            <v>5.1574693063885088E-3</v>
          </cell>
          <cell r="AI88">
            <v>0.3160447761896642</v>
          </cell>
        </row>
        <row r="89">
          <cell r="I89" t="str">
            <v>Crushing/Proc. Equipment (&gt;50 and &lt;=120)</v>
          </cell>
          <cell r="J89" t="str">
            <v>Construction and Mining Equipment</v>
          </cell>
          <cell r="K89" t="str">
            <v>U</v>
          </cell>
          <cell r="L89" t="str">
            <v>P</v>
          </cell>
          <cell r="M89" t="str">
            <v>NHH</v>
          </cell>
          <cell r="N89" t="str">
            <v>P</v>
          </cell>
          <cell r="O89" t="str">
            <v>Total</v>
          </cell>
          <cell r="P89" t="str">
            <v>Total</v>
          </cell>
          <cell r="Q89" t="str">
            <v>Total</v>
          </cell>
          <cell r="R89">
            <v>2.6889780000000001</v>
          </cell>
          <cell r="S89">
            <v>7.0416379999999998</v>
          </cell>
          <cell r="T89">
            <v>26.77336</v>
          </cell>
          <cell r="U89">
            <v>4.1470800000000001E-4</v>
          </cell>
          <cell r="V89">
            <v>1.9890670000000002E-3</v>
          </cell>
          <cell r="W89">
            <v>2.6065490000000001E-3</v>
          </cell>
          <cell r="X89">
            <v>0.29246179999999999</v>
          </cell>
          <cell r="Y89">
            <v>3.4307259999999999E-6</v>
          </cell>
          <cell r="Z89">
            <v>2.237858E-4</v>
          </cell>
          <cell r="AA89">
            <v>0</v>
          </cell>
          <cell r="AB89">
            <v>3.7418420000000002E-5</v>
          </cell>
          <cell r="AD89">
            <v>0.44523624758898434</v>
          </cell>
          <cell r="AE89">
            <v>2.1354898561953912</v>
          </cell>
          <cell r="AF89">
            <v>2.7984270762001686</v>
          </cell>
          <cell r="AG89">
            <v>313.99103560847635</v>
          </cell>
          <cell r="AH89">
            <v>3.6832749084801009E-3</v>
          </cell>
          <cell r="AI89">
            <v>0.24025953166010525</v>
          </cell>
        </row>
        <row r="90">
          <cell r="I90" t="str">
            <v>Crushing/Proc. Equipment (&gt;120 and &lt;=175)</v>
          </cell>
          <cell r="J90" t="str">
            <v>Construction and Mining Equipment</v>
          </cell>
          <cell r="K90" t="str">
            <v>U</v>
          </cell>
          <cell r="L90" t="str">
            <v>P</v>
          </cell>
          <cell r="M90" t="str">
            <v>NHH</v>
          </cell>
          <cell r="N90" t="str">
            <v>P</v>
          </cell>
          <cell r="O90" t="str">
            <v>Total</v>
          </cell>
          <cell r="P90" t="str">
            <v>Total</v>
          </cell>
          <cell r="Q90" t="str">
            <v>Total</v>
          </cell>
          <cell r="R90">
            <v>1.1387910000000001</v>
          </cell>
          <cell r="S90">
            <v>2.9821580000000001</v>
          </cell>
          <cell r="T90">
            <v>22.733139999999999</v>
          </cell>
          <cell r="U90">
            <v>2.4893469999999999E-4</v>
          </cell>
          <cell r="V90">
            <v>1.4249709999999999E-3</v>
          </cell>
          <cell r="W90">
            <v>1.9178649999999999E-3</v>
          </cell>
          <cell r="X90">
            <v>0.24917420000000001</v>
          </cell>
          <cell r="Y90">
            <v>2.8036379999999999E-6</v>
          </cell>
          <cell r="Z90">
            <v>1.0541170000000001E-4</v>
          </cell>
          <cell r="AA90">
            <v>0</v>
          </cell>
          <cell r="AB90">
            <v>2.2460969999999999E-5</v>
          </cell>
          <cell r="AD90">
            <v>0.43273276761325186</v>
          </cell>
          <cell r="AE90">
            <v>2.4770819198714489</v>
          </cell>
          <cell r="AF90">
            <v>3.3338985258326357</v>
          </cell>
          <cell r="AG90">
            <v>433.14909967882318</v>
          </cell>
          <cell r="AH90">
            <v>4.8736718148401255E-3</v>
          </cell>
          <cell r="AI90">
            <v>0.18324121418114001</v>
          </cell>
        </row>
        <row r="91">
          <cell r="I91" t="str">
            <v>Crushing/Proc. Equipment (&gt;175 and &lt;=250)</v>
          </cell>
          <cell r="J91" t="str">
            <v>Construction and Mining Equipment</v>
          </cell>
          <cell r="K91" t="str">
            <v>U</v>
          </cell>
          <cell r="L91" t="str">
            <v>N</v>
          </cell>
          <cell r="M91" t="str">
            <v>NHH</v>
          </cell>
          <cell r="N91" t="str">
            <v>P</v>
          </cell>
          <cell r="O91" t="str">
            <v>Total</v>
          </cell>
          <cell r="P91" t="str">
            <v>Total</v>
          </cell>
          <cell r="Q91" t="str">
            <v>Total</v>
          </cell>
          <cell r="R91">
            <v>0.11328290000000001</v>
          </cell>
          <cell r="S91">
            <v>0.29665449999999999</v>
          </cell>
          <cell r="T91">
            <v>3.2832620000000001</v>
          </cell>
          <cell r="U91">
            <v>2.4490390000000001E-5</v>
          </cell>
          <cell r="V91">
            <v>7.6605839999999994E-5</v>
          </cell>
          <cell r="W91">
            <v>2.4420559999999998E-4</v>
          </cell>
          <cell r="X91">
            <v>3.623825E-2</v>
          </cell>
          <cell r="Y91">
            <v>4.0774239999999999E-7</v>
          </cell>
          <cell r="Z91">
            <v>7.5377660000000004E-6</v>
          </cell>
          <cell r="AA91">
            <v>0</v>
          </cell>
          <cell r="AB91">
            <v>2.2097289999999999E-6</v>
          </cell>
          <cell r="AD91">
            <v>0.29957653510059684</v>
          </cell>
          <cell r="AE91">
            <v>0.93707417953208194</v>
          </cell>
          <cell r="AF91">
            <v>2.9872234578609125</v>
          </cell>
          <cell r="AG91">
            <v>443.28119613894285</v>
          </cell>
          <cell r="AH91">
            <v>4.9876729364294161E-3</v>
          </cell>
          <cell r="AI91">
            <v>9.220505760337365E-2</v>
          </cell>
        </row>
        <row r="92">
          <cell r="I92" t="str">
            <v>Crushing/Proc. Equipment (&gt;250 and &lt;=500)</v>
          </cell>
          <cell r="J92" t="str">
            <v>Construction and Mining Equipment</v>
          </cell>
          <cell r="K92" t="str">
            <v>U</v>
          </cell>
          <cell r="L92" t="str">
            <v>N</v>
          </cell>
          <cell r="M92" t="str">
            <v>NHH</v>
          </cell>
          <cell r="N92" t="str">
            <v>P</v>
          </cell>
          <cell r="O92" t="str">
            <v>Total</v>
          </cell>
          <cell r="P92" t="str">
            <v>Total</v>
          </cell>
          <cell r="Q92" t="str">
            <v>Total</v>
          </cell>
          <cell r="R92">
            <v>0.63796140000000001</v>
          </cell>
          <cell r="S92">
            <v>1.6706319999999999</v>
          </cell>
          <cell r="T92">
            <v>28.246230000000001</v>
          </cell>
          <cell r="U92">
            <v>1.9731849999999999E-4</v>
          </cell>
          <cell r="V92">
            <v>6.4960660000000004E-4</v>
          </cell>
          <cell r="W92">
            <v>1.8213280000000001E-3</v>
          </cell>
          <cell r="X92">
            <v>0.311832</v>
          </cell>
          <cell r="Y92">
            <v>3.0607339999999999E-6</v>
          </cell>
          <cell r="Z92">
            <v>6.0417649999999999E-5</v>
          </cell>
          <cell r="AA92">
            <v>0</v>
          </cell>
          <cell r="AB92">
            <v>1.7803729999999999E-5</v>
          </cell>
          <cell r="AD92">
            <v>0.21429895177393946</v>
          </cell>
          <cell r="AE92">
            <v>0.70550918157918696</v>
          </cell>
          <cell r="AF92">
            <v>1.9780643033295184</v>
          </cell>
          <cell r="AG92">
            <v>338.66703187775647</v>
          </cell>
          <cell r="AH92">
            <v>3.3241286947694052E-3</v>
          </cell>
          <cell r="AI92">
            <v>6.5616954637526384E-2</v>
          </cell>
        </row>
        <row r="93">
          <cell r="I93" t="str">
            <v>Crushing/Proc. Equipment (&gt;500 and &lt;=750)</v>
          </cell>
          <cell r="J93" t="str">
            <v>Construction and Mining Equipment</v>
          </cell>
          <cell r="K93" t="str">
            <v>U</v>
          </cell>
          <cell r="L93" t="str">
            <v>N</v>
          </cell>
          <cell r="M93" t="str">
            <v>NHH</v>
          </cell>
          <cell r="N93" t="str">
            <v>P</v>
          </cell>
          <cell r="O93" t="str">
            <v>Total</v>
          </cell>
          <cell r="P93" t="str">
            <v>Total</v>
          </cell>
          <cell r="Q93" t="str">
            <v>Total</v>
          </cell>
          <cell r="R93">
            <v>1.206663</v>
          </cell>
          <cell r="S93">
            <v>3.159894</v>
          </cell>
          <cell r="T93">
            <v>84.193020000000004</v>
          </cell>
          <cell r="U93">
            <v>5.8870509999999995E-4</v>
          </cell>
          <cell r="V93">
            <v>1.922516E-3</v>
          </cell>
          <cell r="W93">
            <v>5.6371879999999996E-3</v>
          </cell>
          <cell r="X93">
            <v>0.92949119999999996</v>
          </cell>
          <cell r="Y93">
            <v>9.3457769999999999E-6</v>
          </cell>
          <cell r="Z93">
            <v>1.8273620000000001E-4</v>
          </cell>
          <cell r="AA93">
            <v>0</v>
          </cell>
          <cell r="AB93">
            <v>5.3117910000000003E-5</v>
          </cell>
          <cell r="AD93">
            <v>0.22535492929826126</v>
          </cell>
          <cell r="AE93">
            <v>0.73593460843939695</v>
          </cell>
          <cell r="AF93">
            <v>2.1579023235589547</v>
          </cell>
          <cell r="AG93">
            <v>355.80704780603401</v>
          </cell>
          <cell r="AH93">
            <v>3.5775414805686522E-3</v>
          </cell>
          <cell r="AI93">
            <v>6.9950988077448165E-2</v>
          </cell>
        </row>
        <row r="94">
          <cell r="I94" t="str">
            <v>Crushing/Proc. Equipment (&gt;750 and &lt;=9999)</v>
          </cell>
          <cell r="J94" t="str">
            <v>Construction and Mining Equipment</v>
          </cell>
          <cell r="K94" t="str">
            <v>U</v>
          </cell>
          <cell r="L94" t="str">
            <v>N</v>
          </cell>
          <cell r="M94" t="str">
            <v>NHH</v>
          </cell>
          <cell r="N94" t="str">
            <v>P</v>
          </cell>
          <cell r="O94" t="str">
            <v>Total</v>
          </cell>
          <cell r="P94" t="str">
            <v>Total</v>
          </cell>
          <cell r="Q94" t="str">
            <v>Total</v>
          </cell>
          <cell r="R94">
            <v>1.206663</v>
          </cell>
          <cell r="S94">
            <v>3.159894</v>
          </cell>
          <cell r="T94">
            <v>187.1583</v>
          </cell>
          <cell r="U94">
            <v>1.536487E-3</v>
          </cell>
          <cell r="V94">
            <v>4.8723070000000002E-3</v>
          </cell>
          <cell r="W94">
            <v>1.8278909999999999E-2</v>
          </cell>
          <cell r="X94">
            <v>2.0643349999999998</v>
          </cell>
          <cell r="Y94">
            <v>2.0756320000000001E-5</v>
          </cell>
          <cell r="Z94">
            <v>5.0977179999999996E-4</v>
          </cell>
          <cell r="AA94">
            <v>0</v>
          </cell>
          <cell r="AB94">
            <v>1.386347E-4</v>
          </cell>
          <cell r="AD94">
            <v>4.411668272546624E-2</v>
          </cell>
          <cell r="AE94">
            <v>0.13989706522741047</v>
          </cell>
          <cell r="AF94">
            <v>0.52483676922574163</v>
          </cell>
          <cell r="AG94">
            <v>59.272621398082336</v>
          </cell>
          <cell r="AH94">
            <v>5.9596988714401711E-4</v>
          </cell>
          <cell r="AI94">
            <v>1.4636922253810039E-2</v>
          </cell>
        </row>
        <row r="95">
          <cell r="I95" t="str">
            <v>Rough Terrain Forklifts (&lt;=50)</v>
          </cell>
          <cell r="J95" t="str">
            <v>Construction and Mining Equipment</v>
          </cell>
          <cell r="K95" t="str">
            <v>U</v>
          </cell>
          <cell r="L95" t="str">
            <v>P</v>
          </cell>
          <cell r="M95" t="str">
            <v>NHH</v>
          </cell>
          <cell r="N95" t="str">
            <v>NP</v>
          </cell>
          <cell r="O95" t="str">
            <v>Total</v>
          </cell>
          <cell r="P95" t="str">
            <v>Total</v>
          </cell>
          <cell r="Q95" t="str">
            <v>Total</v>
          </cell>
          <cell r="R95">
            <v>0.66181040000000002</v>
          </cell>
          <cell r="S95">
            <v>2.051275</v>
          </cell>
          <cell r="T95">
            <v>3.2127059999999998</v>
          </cell>
          <cell r="U95">
            <v>9.7708570000000006E-5</v>
          </cell>
          <cell r="V95">
            <v>3.6510740000000001E-4</v>
          </cell>
          <cell r="W95">
            <v>3.1458650000000001E-4</v>
          </cell>
          <cell r="X95">
            <v>3.4695209999999997E-2</v>
          </cell>
          <cell r="Y95">
            <v>4.4852250000000001E-7</v>
          </cell>
          <cell r="Z95">
            <v>2.5105549999999999E-5</v>
          </cell>
          <cell r="AA95">
            <v>0</v>
          </cell>
          <cell r="AB95">
            <v>8.8160880000000007E-6</v>
          </cell>
          <cell r="AD95">
            <v>0.86425481423992412</v>
          </cell>
          <cell r="AE95">
            <v>3.2294590757455732</v>
          </cell>
          <cell r="AF95">
            <v>2.7825900749533825</v>
          </cell>
          <cell r="AG95">
            <v>306.88712641649704</v>
          </cell>
          <cell r="AH95">
            <v>3.967284854541688E-3</v>
          </cell>
          <cell r="AI95">
            <v>0.22206437420628636</v>
          </cell>
        </row>
        <row r="96">
          <cell r="I96" t="str">
            <v>Rough Terrain Forklifts (&gt;50 and &lt;=120)</v>
          </cell>
          <cell r="J96" t="str">
            <v>Construction and Mining Equipment</v>
          </cell>
          <cell r="K96" t="str">
            <v>U</v>
          </cell>
          <cell r="L96" t="str">
            <v>P</v>
          </cell>
          <cell r="M96" t="str">
            <v>NHH</v>
          </cell>
          <cell r="N96" t="str">
            <v>NP</v>
          </cell>
          <cell r="O96" t="str">
            <v>Total</v>
          </cell>
          <cell r="P96" t="str">
            <v>Total</v>
          </cell>
          <cell r="Q96" t="str">
            <v>Total</v>
          </cell>
          <cell r="R96">
            <v>31.695350000000001</v>
          </cell>
          <cell r="S96">
            <v>98.239459999999994</v>
          </cell>
          <cell r="T96">
            <v>280.43400000000003</v>
          </cell>
          <cell r="U96">
            <v>3.9699690000000003E-3</v>
          </cell>
          <cell r="V96">
            <v>2.093039E-2</v>
          </cell>
          <cell r="W96">
            <v>2.546549E-2</v>
          </cell>
          <cell r="X96">
            <v>3.064765</v>
          </cell>
          <cell r="Y96">
            <v>3.595126E-5</v>
          </cell>
          <cell r="Z96">
            <v>2.0865430000000002E-3</v>
          </cell>
          <cell r="AA96">
            <v>0</v>
          </cell>
          <cell r="AB96">
            <v>3.5820399999999999E-4</v>
          </cell>
          <cell r="AD96">
            <v>0.30550825136864557</v>
          </cell>
          <cell r="AE96">
            <v>1.6106944032469237</v>
          </cell>
          <cell r="AF96">
            <v>1.9596922092202056</v>
          </cell>
          <cell r="AG96">
            <v>235.84844012782645</v>
          </cell>
          <cell r="AH96">
            <v>2.7666227562732947E-3</v>
          </cell>
          <cell r="AI96">
            <v>0.16056954181140656</v>
          </cell>
        </row>
        <row r="97">
          <cell r="I97" t="str">
            <v>Rough Terrain Forklifts (&gt;120 and &lt;=175)</v>
          </cell>
          <cell r="J97" t="str">
            <v>Construction and Mining Equipment</v>
          </cell>
          <cell r="K97" t="str">
            <v>U</v>
          </cell>
          <cell r="L97" t="str">
            <v>P</v>
          </cell>
          <cell r="M97" t="str">
            <v>NHH</v>
          </cell>
          <cell r="N97" t="str">
            <v>NP</v>
          </cell>
          <cell r="O97" t="str">
            <v>Total</v>
          </cell>
          <cell r="P97" t="str">
            <v>Total</v>
          </cell>
          <cell r="Q97" t="str">
            <v>Total</v>
          </cell>
          <cell r="R97">
            <v>4.0602960000000001</v>
          </cell>
          <cell r="S97">
            <v>12.584849999999999</v>
          </cell>
          <cell r="T97">
            <v>71.631749999999997</v>
          </cell>
          <cell r="U97">
            <v>7.4309029999999996E-4</v>
          </cell>
          <cell r="V97">
            <v>4.5539430000000004E-3</v>
          </cell>
          <cell r="W97">
            <v>5.5377849999999999E-3</v>
          </cell>
          <cell r="X97">
            <v>0.78521620000000003</v>
          </cell>
          <cell r="Y97">
            <v>8.8350279999999992E-6</v>
          </cell>
          <cell r="Z97">
            <v>3.0321709999999997E-4</v>
          </cell>
          <cell r="AA97">
            <v>0</v>
          </cell>
          <cell r="AB97">
            <v>6.7047840000000001E-5</v>
          </cell>
          <cell r="AD97">
            <v>0.30609662532330539</v>
          </cell>
          <cell r="AE97">
            <v>1.8758777825719024</v>
          </cell>
          <cell r="AF97">
            <v>2.2811457776612358</v>
          </cell>
          <cell r="AG97">
            <v>323.44928869235633</v>
          </cell>
          <cell r="AH97">
            <v>3.6393588443247239E-3</v>
          </cell>
          <cell r="AI97">
            <v>0.12490235850248511</v>
          </cell>
        </row>
        <row r="98">
          <cell r="I98" t="str">
            <v>Rough Terrain Forklifts (&gt;175 and &lt;=250)</v>
          </cell>
          <cell r="J98" t="str">
            <v>Construction and Mining Equipment</v>
          </cell>
          <cell r="K98" t="str">
            <v>U</v>
          </cell>
          <cell r="L98" t="str">
            <v>N</v>
          </cell>
          <cell r="M98" t="str">
            <v>NHH</v>
          </cell>
          <cell r="N98" t="str">
            <v>NP</v>
          </cell>
          <cell r="O98" t="str">
            <v>Total</v>
          </cell>
          <cell r="P98" t="str">
            <v>Total</v>
          </cell>
          <cell r="Q98" t="str">
            <v>Total</v>
          </cell>
          <cell r="R98">
            <v>0.22656570000000001</v>
          </cell>
          <cell r="S98">
            <v>0.70223840000000004</v>
          </cell>
          <cell r="T98">
            <v>5.428941</v>
          </cell>
          <cell r="U98">
            <v>4.110596E-5</v>
          </cell>
          <cell r="V98">
            <v>1.279765E-4</v>
          </cell>
          <cell r="W98">
            <v>3.670926E-4</v>
          </cell>
          <cell r="X98">
            <v>5.99161E-2</v>
          </cell>
          <cell r="Y98">
            <v>6.7415870000000005E-7</v>
          </cell>
          <cell r="Z98">
            <v>1.191534E-5</v>
          </cell>
          <cell r="AA98">
            <v>0</v>
          </cell>
          <cell r="AB98">
            <v>3.708924E-6</v>
          </cell>
          <cell r="AD98">
            <v>0.21241405717488532</v>
          </cell>
          <cell r="AE98">
            <v>0.66131547804848034</v>
          </cell>
          <cell r="AF98">
            <v>1.8969421593578479</v>
          </cell>
          <cell r="AG98">
            <v>309.61500208476207</v>
          </cell>
          <cell r="AH98">
            <v>3.4836988272928401E-3</v>
          </cell>
          <cell r="AI98">
            <v>6.1572232153638995E-2</v>
          </cell>
        </row>
        <row r="99">
          <cell r="I99" t="str">
            <v>Rough Terrain Forklifts (&gt;250 and &lt;=500)</v>
          </cell>
          <cell r="J99" t="str">
            <v>Construction and Mining Equipment</v>
          </cell>
          <cell r="K99" t="str">
            <v>U</v>
          </cell>
          <cell r="L99" t="str">
            <v>N</v>
          </cell>
          <cell r="M99" t="str">
            <v>NHH</v>
          </cell>
          <cell r="N99" t="str">
            <v>NP</v>
          </cell>
          <cell r="O99" t="str">
            <v>Total</v>
          </cell>
          <cell r="P99" t="str">
            <v>Total</v>
          </cell>
          <cell r="Q99" t="str">
            <v>Total</v>
          </cell>
          <cell r="R99">
            <v>0.14905640000000001</v>
          </cell>
          <cell r="S99">
            <v>0.46199889999999999</v>
          </cell>
          <cell r="T99">
            <v>5.3641189999999996</v>
          </cell>
          <cell r="U99">
            <v>3.8557860000000003E-5</v>
          </cell>
          <cell r="V99">
            <v>1.2308619999999999E-4</v>
          </cell>
          <cell r="W99">
            <v>3.1636970000000001E-4</v>
          </cell>
          <cell r="X99">
            <v>5.9214549999999998E-2</v>
          </cell>
          <cell r="Y99">
            <v>5.8121019999999999E-7</v>
          </cell>
          <cell r="Z99">
            <v>1.103432E-5</v>
          </cell>
          <cell r="AA99">
            <v>0</v>
          </cell>
          <cell r="AB99">
            <v>3.4790130000000002E-6</v>
          </cell>
          <cell r="AD99">
            <v>0.15142759254188701</v>
          </cell>
          <cell r="AE99">
            <v>0.48339422730227283</v>
          </cell>
          <cell r="AF99">
            <v>1.2424730528146282</v>
          </cell>
          <cell r="AG99">
            <v>232.55224096853911</v>
          </cell>
          <cell r="AH99">
            <v>2.2825764019784463E-3</v>
          </cell>
          <cell r="AI99">
            <v>4.3334887178302806E-2</v>
          </cell>
        </row>
        <row r="100">
          <cell r="I100" t="str">
            <v>Rubber Tired Loaders (&lt;=25)</v>
          </cell>
          <cell r="J100" t="str">
            <v>Construction and Mining Equipment</v>
          </cell>
          <cell r="K100" t="str">
            <v>U</v>
          </cell>
          <cell r="L100" t="str">
            <v>P</v>
          </cell>
          <cell r="M100" t="str">
            <v>NHH</v>
          </cell>
          <cell r="N100" t="str">
            <v>NP</v>
          </cell>
          <cell r="O100" t="str">
            <v>Total</v>
          </cell>
          <cell r="P100" t="str">
            <v>Total</v>
          </cell>
          <cell r="Q100" t="str">
            <v>Total</v>
          </cell>
          <cell r="R100">
            <v>8.3471569999999995E-2</v>
          </cell>
          <cell r="S100">
            <v>0.2190453</v>
          </cell>
          <cell r="T100">
            <v>0.1687323</v>
          </cell>
          <cell r="U100">
            <v>2.2347770000000002E-6</v>
          </cell>
          <cell r="V100">
            <v>7.6275939999999999E-6</v>
          </cell>
          <cell r="W100">
            <v>1.4122E-5</v>
          </cell>
          <cell r="X100">
            <v>1.852462E-3</v>
          </cell>
          <cell r="Y100">
            <v>2.350424E-8</v>
          </cell>
          <cell r="Z100">
            <v>5.3085530000000003E-7</v>
          </cell>
          <cell r="AA100">
            <v>0</v>
          </cell>
          <cell r="AB100">
            <v>2.016403E-7</v>
          </cell>
          <cell r="AD100">
            <v>0.3702229072068654</v>
          </cell>
          <cell r="AE100">
            <v>1.2636204980065768</v>
          </cell>
          <cell r="AF100">
            <v>2.3395121283131846</v>
          </cell>
          <cell r="AG100">
            <v>306.88693642821835</v>
          </cell>
          <cell r="AH100">
            <v>3.8938149374581421E-3</v>
          </cell>
          <cell r="AI100">
            <v>8.7943804895151842E-2</v>
          </cell>
        </row>
        <row r="101">
          <cell r="I101" t="str">
            <v>Rubber Tired Loaders (&gt;25 and &lt;=50)</v>
          </cell>
          <cell r="J101" t="str">
            <v>Construction and Mining Equipment</v>
          </cell>
          <cell r="K101" t="str">
            <v>U</v>
          </cell>
          <cell r="L101" t="str">
            <v>P</v>
          </cell>
          <cell r="M101" t="str">
            <v>NHH</v>
          </cell>
          <cell r="N101" t="str">
            <v>NP</v>
          </cell>
          <cell r="O101" t="str">
            <v>Total</v>
          </cell>
          <cell r="P101" t="str">
            <v>Total</v>
          </cell>
          <cell r="Q101" t="str">
            <v>Total</v>
          </cell>
          <cell r="R101">
            <v>1.621734</v>
          </cell>
          <cell r="S101">
            <v>4.3273580000000003</v>
          </cell>
          <cell r="T101">
            <v>6.2508179999999998</v>
          </cell>
          <cell r="U101">
            <v>2.169103E-4</v>
          </cell>
          <cell r="V101">
            <v>7.4565609999999996E-4</v>
          </cell>
          <cell r="W101">
            <v>6.253532E-4</v>
          </cell>
          <cell r="X101">
            <v>6.7337389999999997E-2</v>
          </cell>
          <cell r="Y101">
            <v>8.7050440000000005E-7</v>
          </cell>
          <cell r="Z101">
            <v>5.2660649999999999E-5</v>
          </cell>
          <cell r="AA101">
            <v>0</v>
          </cell>
          <cell r="AB101">
            <v>1.9571469999999998E-5</v>
          </cell>
          <cell r="AD101">
            <v>0.90947420647887223</v>
          </cell>
          <cell r="AE101">
            <v>3.1264305561037475</v>
          </cell>
          <cell r="AF101">
            <v>2.62201751294901</v>
          </cell>
          <cell r="AG101">
            <v>282.33615156407211</v>
          </cell>
          <cell r="AH101">
            <v>3.6499018185229878E-3</v>
          </cell>
          <cell r="AI101">
            <v>0.22079865673235261</v>
          </cell>
        </row>
        <row r="102">
          <cell r="I102" t="str">
            <v>Rubber Tired Loaders (&gt;50 and &lt;=120)</v>
          </cell>
          <cell r="J102" t="str">
            <v>Construction and Mining Equipment</v>
          </cell>
          <cell r="K102" t="str">
            <v>U</v>
          </cell>
          <cell r="L102" t="str">
            <v>P</v>
          </cell>
          <cell r="M102" t="str">
            <v>NHH</v>
          </cell>
          <cell r="N102" t="str">
            <v>NP</v>
          </cell>
          <cell r="O102" t="str">
            <v>Total</v>
          </cell>
          <cell r="P102" t="str">
            <v>Total</v>
          </cell>
          <cell r="Q102" t="str">
            <v>Total</v>
          </cell>
          <cell r="R102">
            <v>44.090870000000002</v>
          </cell>
          <cell r="S102">
            <v>117.65</v>
          </cell>
          <cell r="T102">
            <v>317.0625</v>
          </cell>
          <cell r="U102">
            <v>4.9560050000000003E-3</v>
          </cell>
          <cell r="V102">
            <v>2.406575E-2</v>
          </cell>
          <cell r="W102">
            <v>3.0862179999999999E-2</v>
          </cell>
          <cell r="X102">
            <v>3.4624769999999998</v>
          </cell>
          <cell r="Y102">
            <v>4.0616640000000003E-5</v>
          </cell>
          <cell r="Z102">
            <v>2.5593809999999999E-3</v>
          </cell>
          <cell r="AA102">
            <v>0</v>
          </cell>
          <cell r="AB102">
            <v>4.4717230000000001E-4</v>
          </cell>
          <cell r="AD102">
            <v>0.31846491967700807</v>
          </cell>
          <cell r="AE102">
            <v>1.5464264343391416</v>
          </cell>
          <cell r="AF102">
            <v>1.9831541079473012</v>
          </cell>
          <cell r="AG102">
            <v>222.49320968975775</v>
          </cell>
          <cell r="AH102">
            <v>2.6099600373990649E-3</v>
          </cell>
          <cell r="AI102">
            <v>0.16446171151721203</v>
          </cell>
        </row>
        <row r="103">
          <cell r="I103" t="str">
            <v>Rubber Tired Loaders (&gt;120 and &lt;=175)</v>
          </cell>
          <cell r="J103" t="str">
            <v>Construction and Mining Equipment</v>
          </cell>
          <cell r="K103" t="str">
            <v>U</v>
          </cell>
          <cell r="L103" t="str">
            <v>P</v>
          </cell>
          <cell r="M103" t="str">
            <v>NHH</v>
          </cell>
          <cell r="N103" t="str">
            <v>NP</v>
          </cell>
          <cell r="O103" t="str">
            <v>Total</v>
          </cell>
          <cell r="P103" t="str">
            <v>Total</v>
          </cell>
          <cell r="Q103" t="str">
            <v>Total</v>
          </cell>
          <cell r="R103">
            <v>24.850680000000001</v>
          </cell>
          <cell r="S103">
            <v>66.310419999999993</v>
          </cell>
          <cell r="T103">
            <v>321.435</v>
          </cell>
          <cell r="U103">
            <v>3.655915E-3</v>
          </cell>
          <cell r="V103">
            <v>2.0715339999999999E-2</v>
          </cell>
          <cell r="W103">
            <v>2.6941420000000001E-2</v>
          </cell>
          <cell r="X103">
            <v>3.5217369999999999</v>
          </cell>
          <cell r="Y103">
            <v>3.962557E-5</v>
          </cell>
          <cell r="Z103">
            <v>1.4887640000000001E-3</v>
          </cell>
          <cell r="AA103">
            <v>0</v>
          </cell>
          <cell r="AB103">
            <v>3.2986739999999999E-4</v>
          </cell>
          <cell r="AD103">
            <v>0.28581123992277541</v>
          </cell>
          <cell r="AE103">
            <v>1.6194788475174791</v>
          </cell>
          <cell r="AF103">
            <v>2.106219826084649</v>
          </cell>
          <cell r="AG103">
            <v>275.32150464436819</v>
          </cell>
          <cell r="AH103">
            <v>3.0978382414106262E-3</v>
          </cell>
          <cell r="AI103">
            <v>0.11638823243767724</v>
          </cell>
        </row>
        <row r="104">
          <cell r="I104" t="str">
            <v>Rubber Tired Loaders (&gt;175 and &lt;=250)</v>
          </cell>
          <cell r="J104" t="str">
            <v>Construction and Mining Equipment</v>
          </cell>
          <cell r="K104" t="str">
            <v>U</v>
          </cell>
          <cell r="L104" t="str">
            <v>N</v>
          </cell>
          <cell r="M104" t="str">
            <v>NHH</v>
          </cell>
          <cell r="N104" t="str">
            <v>NP</v>
          </cell>
          <cell r="O104" t="str">
            <v>Total</v>
          </cell>
          <cell r="P104" t="str">
            <v>Total</v>
          </cell>
          <cell r="Q104" t="str">
            <v>Total</v>
          </cell>
          <cell r="R104">
            <v>24.713550000000001</v>
          </cell>
          <cell r="S104">
            <v>65.944479999999999</v>
          </cell>
          <cell r="T104">
            <v>444.92419999999998</v>
          </cell>
          <cell r="U104">
            <v>3.694152E-3</v>
          </cell>
          <cell r="V104">
            <v>1.133237E-2</v>
          </cell>
          <cell r="W104">
            <v>3.2824230000000003E-2</v>
          </cell>
          <cell r="X104">
            <v>4.9076849999999999</v>
          </cell>
          <cell r="Y104">
            <v>5.5219880000000002E-5</v>
          </cell>
          <cell r="Z104">
            <v>1.113366E-3</v>
          </cell>
          <cell r="AA104">
            <v>0</v>
          </cell>
          <cell r="AB104">
            <v>3.3331739999999999E-4</v>
          </cell>
          <cell r="AD104">
            <v>0.20328219704818359</v>
          </cell>
          <cell r="AE104">
            <v>0.62359888585064294</v>
          </cell>
          <cell r="AF104">
            <v>1.8062552896618496</v>
          </cell>
          <cell r="AG104">
            <v>270.06062263285725</v>
          </cell>
          <cell r="AH104">
            <v>3.0386455476485675E-3</v>
          </cell>
          <cell r="AI104">
            <v>6.1266425041186158E-2</v>
          </cell>
        </row>
        <row r="105">
          <cell r="I105" t="str">
            <v>Rubber Tired Loaders (&gt;250 and &lt;=500)</v>
          </cell>
          <cell r="J105" t="str">
            <v>Construction and Mining Equipment</v>
          </cell>
          <cell r="K105" t="str">
            <v>U</v>
          </cell>
          <cell r="L105" t="str">
            <v>N</v>
          </cell>
          <cell r="M105" t="str">
            <v>NHH</v>
          </cell>
          <cell r="N105" t="str">
            <v>NP</v>
          </cell>
          <cell r="O105" t="str">
            <v>Total</v>
          </cell>
          <cell r="P105" t="str">
            <v>Total</v>
          </cell>
          <cell r="Q105" t="str">
            <v>Total</v>
          </cell>
          <cell r="R105">
            <v>10.284890000000001</v>
          </cell>
          <cell r="S105">
            <v>27.443719999999999</v>
          </cell>
          <cell r="T105">
            <v>294.58600000000001</v>
          </cell>
          <cell r="U105">
            <v>2.3033860000000001E-3</v>
          </cell>
          <cell r="V105">
            <v>7.9584879999999997E-3</v>
          </cell>
          <cell r="W105">
            <v>1.9251190000000001E-2</v>
          </cell>
          <cell r="X105">
            <v>3.2492770000000002</v>
          </cell>
          <cell r="Y105">
            <v>3.1892710000000001E-5</v>
          </cell>
          <cell r="Z105">
            <v>6.8520029999999995E-4</v>
          </cell>
          <cell r="AA105">
            <v>0</v>
          </cell>
          <cell r="AB105">
            <v>2.078308E-4</v>
          </cell>
          <cell r="AD105">
            <v>0.15228487823079381</v>
          </cell>
          <cell r="AE105">
            <v>0.52616338554685738</v>
          </cell>
          <cell r="AF105">
            <v>1.2727632819457422</v>
          </cell>
          <cell r="AG105">
            <v>214.82102968547997</v>
          </cell>
          <cell r="AH105">
            <v>2.1085382384020829E-3</v>
          </cell>
          <cell r="AI105">
            <v>4.5300980490983002E-2</v>
          </cell>
        </row>
        <row r="106">
          <cell r="I106" t="str">
            <v>Rubber Tired Loaders (&gt;500 and &lt;=750)</v>
          </cell>
          <cell r="J106" t="str">
            <v>Construction and Mining Equipment</v>
          </cell>
          <cell r="K106" t="str">
            <v>U</v>
          </cell>
          <cell r="L106" t="str">
            <v>N</v>
          </cell>
          <cell r="M106" t="str">
            <v>NHH</v>
          </cell>
          <cell r="N106" t="str">
            <v>NP</v>
          </cell>
          <cell r="O106" t="str">
            <v>Total</v>
          </cell>
          <cell r="P106" t="str">
            <v>Total</v>
          </cell>
          <cell r="Q106" t="str">
            <v>Total</v>
          </cell>
          <cell r="R106">
            <v>29.201229999999999</v>
          </cell>
          <cell r="S106">
            <v>77.919210000000007</v>
          </cell>
          <cell r="T106">
            <v>1713.454</v>
          </cell>
          <cell r="U106">
            <v>1.347893E-2</v>
          </cell>
          <cell r="V106">
            <v>4.6289579999999997E-2</v>
          </cell>
          <cell r="W106">
            <v>0.115426</v>
          </cell>
          <cell r="X106">
            <v>18.89902</v>
          </cell>
          <cell r="Y106">
            <v>1.9002440000000001E-4</v>
          </cell>
          <cell r="Z106">
            <v>4.0551040000000003E-3</v>
          </cell>
          <cell r="AA106">
            <v>0</v>
          </cell>
          <cell r="AB106">
            <v>1.2161819999999999E-3</v>
          </cell>
          <cell r="AD106">
            <v>0.20924382739506728</v>
          </cell>
          <cell r="AE106">
            <v>0.71858885591884203</v>
          </cell>
          <cell r="AF106">
            <v>1.7918468321226564</v>
          </cell>
          <cell r="AG106">
            <v>293.38406526452206</v>
          </cell>
          <cell r="AH106">
            <v>2.9498953369778776E-3</v>
          </cell>
          <cell r="AI106">
            <v>6.2950507306221412E-2</v>
          </cell>
        </row>
        <row r="107">
          <cell r="I107" t="str">
            <v>Rubber Tired Loaders (&gt;750 and &lt;=1000)</v>
          </cell>
          <cell r="J107" t="str">
            <v>Construction and Mining Equipment</v>
          </cell>
          <cell r="K107" t="str">
            <v>U</v>
          </cell>
          <cell r="L107" t="str">
            <v>N</v>
          </cell>
          <cell r="M107" t="str">
            <v>NHH</v>
          </cell>
          <cell r="N107" t="str">
            <v>NP</v>
          </cell>
          <cell r="O107" t="str">
            <v>Total</v>
          </cell>
          <cell r="P107" t="str">
            <v>Total</v>
          </cell>
          <cell r="Q107" t="str">
            <v>Total</v>
          </cell>
          <cell r="R107">
            <v>3.1373220000000002</v>
          </cell>
          <cell r="S107">
            <v>8.3631130000000002</v>
          </cell>
          <cell r="T107">
            <v>225.12049999999999</v>
          </cell>
          <cell r="U107">
            <v>1.946588E-3</v>
          </cell>
          <cell r="V107">
            <v>6.845383E-3</v>
          </cell>
          <cell r="W107">
            <v>2.2159700000000001E-2</v>
          </cell>
          <cell r="X107">
            <v>2.4810940000000001</v>
          </cell>
          <cell r="Y107">
            <v>2.4946720000000001E-5</v>
          </cell>
          <cell r="Z107">
            <v>6.4911600000000004E-4</v>
          </cell>
          <cell r="AA107">
            <v>0</v>
          </cell>
          <cell r="AB107">
            <v>1.7563759999999999E-4</v>
          </cell>
          <cell r="AD107">
            <v>0.21115876750678844</v>
          </cell>
          <cell r="AE107">
            <v>0.74256218439234289</v>
          </cell>
          <cell r="AF107">
            <v>2.4038034449612247</v>
          </cell>
          <cell r="AG107">
            <v>269.14002917334727</v>
          </cell>
          <cell r="AH107">
            <v>2.7061292109768222E-3</v>
          </cell>
          <cell r="AI107">
            <v>7.0413736511751063E-2</v>
          </cell>
        </row>
        <row r="108">
          <cell r="I108" t="str">
            <v>Rubber Tired Dozers (&lt;=175)</v>
          </cell>
          <cell r="J108" t="str">
            <v>Construction and Mining Equipment</v>
          </cell>
          <cell r="K108" t="str">
            <v>U</v>
          </cell>
          <cell r="L108" t="str">
            <v>P</v>
          </cell>
          <cell r="M108" t="str">
            <v>NHH</v>
          </cell>
          <cell r="N108" t="str">
            <v>NP</v>
          </cell>
          <cell r="O108" t="str">
            <v>Total</v>
          </cell>
          <cell r="P108" t="str">
            <v>Total</v>
          </cell>
          <cell r="Q108" t="str">
            <v>Total</v>
          </cell>
          <cell r="R108">
            <v>5.962257E-2</v>
          </cell>
          <cell r="S108">
            <v>0.26574300000000001</v>
          </cell>
          <cell r="T108">
            <v>1.5731869999999999</v>
          </cell>
          <cell r="U108">
            <v>2.5913340000000001E-5</v>
          </cell>
          <cell r="V108">
            <v>1.105728E-4</v>
          </cell>
          <cell r="W108">
            <v>1.857722E-4</v>
          </cell>
          <cell r="X108">
            <v>1.7188330000000002E-2</v>
          </cell>
          <cell r="Y108">
            <v>1.9339820000000001E-7</v>
          </cell>
          <cell r="Z108">
            <v>1.056084E-5</v>
          </cell>
          <cell r="AA108">
            <v>0</v>
          </cell>
          <cell r="AB108">
            <v>2.338119E-6</v>
          </cell>
          <cell r="AD108">
            <v>0.50550627696684391</v>
          </cell>
          <cell r="AE108">
            <v>2.157006563484269</v>
          </cell>
          <cell r="AF108">
            <v>3.6239640735597933</v>
          </cell>
          <cell r="AG108">
            <v>335.30253937074542</v>
          </cell>
          <cell r="AH108">
            <v>3.7727287973718976E-3</v>
          </cell>
          <cell r="AI108">
            <v>0.20601631862363262</v>
          </cell>
        </row>
        <row r="109">
          <cell r="I109" t="str">
            <v>Rubber Tired Dozers (&gt;175 and &lt;=250)</v>
          </cell>
          <cell r="J109" t="str">
            <v>Construction and Mining Equipment</v>
          </cell>
          <cell r="K109" t="str">
            <v>U</v>
          </cell>
          <cell r="L109" t="str">
            <v>N</v>
          </cell>
          <cell r="M109" t="str">
            <v>NHH</v>
          </cell>
          <cell r="N109" t="str">
            <v>NP</v>
          </cell>
          <cell r="O109" t="str">
            <v>Total</v>
          </cell>
          <cell r="P109" t="str">
            <v>Total</v>
          </cell>
          <cell r="Q109" t="str">
            <v>Total</v>
          </cell>
          <cell r="R109">
            <v>1.460753</v>
          </cell>
          <cell r="S109">
            <v>6.5107030000000004</v>
          </cell>
          <cell r="T109">
            <v>54.297649999999997</v>
          </cell>
          <cell r="U109">
            <v>7.168996E-4</v>
          </cell>
          <cell r="V109">
            <v>2.0401310000000001E-3</v>
          </cell>
          <cell r="W109">
            <v>5.9616900000000004E-3</v>
          </cell>
          <cell r="X109">
            <v>0.59677880000000005</v>
          </cell>
          <cell r="Y109">
            <v>6.7147859999999997E-6</v>
          </cell>
          <cell r="Z109">
            <v>2.4726119999999999E-4</v>
          </cell>
          <cell r="AA109">
            <v>0</v>
          </cell>
          <cell r="AB109">
            <v>6.4684700000000001E-5</v>
          </cell>
          <cell r="AD109">
            <v>0.3995705638054754</v>
          </cell>
          <cell r="AE109">
            <v>1.1370857145226869</v>
          </cell>
          <cell r="AF109">
            <v>3.3228025717038543</v>
          </cell>
          <cell r="AG109">
            <v>332.62013479035983</v>
          </cell>
          <cell r="AH109">
            <v>3.7425475308580348E-3</v>
          </cell>
          <cell r="AI109">
            <v>0.13781329643818799</v>
          </cell>
        </row>
        <row r="110">
          <cell r="I110" t="str">
            <v>Rubber Tired Dozers (&gt;250 and &lt;=500)</v>
          </cell>
          <cell r="J110" t="str">
            <v>Construction and Mining Equipment</v>
          </cell>
          <cell r="K110" t="str">
            <v>U</v>
          </cell>
          <cell r="L110" t="str">
            <v>N</v>
          </cell>
          <cell r="M110" t="str">
            <v>NHH</v>
          </cell>
          <cell r="N110" t="str">
            <v>NP</v>
          </cell>
          <cell r="O110" t="str">
            <v>Total</v>
          </cell>
          <cell r="P110" t="str">
            <v>Total</v>
          </cell>
          <cell r="Q110" t="str">
            <v>Total</v>
          </cell>
          <cell r="R110">
            <v>2.2477710000000002</v>
          </cell>
          <cell r="S110">
            <v>10.018509999999999</v>
          </cell>
          <cell r="T110">
            <v>120.7968</v>
          </cell>
          <cell r="U110">
            <v>1.4629980000000001E-3</v>
          </cell>
          <cell r="V110">
            <v>6.1870170000000004E-3</v>
          </cell>
          <cell r="W110">
            <v>1.198742E-2</v>
          </cell>
          <cell r="X110">
            <v>1.325623</v>
          </cell>
          <cell r="Y110">
            <v>1.301142E-5</v>
          </cell>
          <cell r="Z110">
            <v>4.9117639999999999E-4</v>
          </cell>
          <cell r="AA110">
            <v>0</v>
          </cell>
          <cell r="AB110">
            <v>1.3200390000000001E-4</v>
          </cell>
          <cell r="AD110">
            <v>0.26495592370522164</v>
          </cell>
          <cell r="AE110">
            <v>1.1204983220858193</v>
          </cell>
          <cell r="AF110">
            <v>2.1709790026660656</v>
          </cell>
          <cell r="AG110">
            <v>240.07665523116717</v>
          </cell>
          <cell r="AH110">
            <v>2.3564302923288999E-3</v>
          </cell>
          <cell r="AI110">
            <v>8.8954391437449293E-2</v>
          </cell>
        </row>
        <row r="111">
          <cell r="I111" t="str">
            <v>Rubber Tired Dozers (&gt;500 and &lt;=750)</v>
          </cell>
          <cell r="J111" t="str">
            <v>Construction and Mining Equipment</v>
          </cell>
          <cell r="K111" t="str">
            <v>U</v>
          </cell>
          <cell r="L111" t="str">
            <v>N</v>
          </cell>
          <cell r="M111" t="str">
            <v>NHH</v>
          </cell>
          <cell r="N111" t="str">
            <v>NP</v>
          </cell>
          <cell r="O111" t="str">
            <v>Total</v>
          </cell>
          <cell r="P111" t="str">
            <v>Total</v>
          </cell>
          <cell r="Q111" t="str">
            <v>Total</v>
          </cell>
          <cell r="R111">
            <v>32.097230000000003</v>
          </cell>
          <cell r="S111">
            <v>143.06020000000001</v>
          </cell>
          <cell r="T111">
            <v>2597.0720000000001</v>
          </cell>
          <cell r="U111">
            <v>3.1574240000000003E-2</v>
          </cell>
          <cell r="V111">
            <v>0.13301560000000001</v>
          </cell>
          <cell r="W111">
            <v>0.26281840000000001</v>
          </cell>
          <cell r="X111">
            <v>28.499770000000002</v>
          </cell>
          <cell r="Y111">
            <v>2.8655720000000001E-4</v>
          </cell>
          <cell r="Z111">
            <v>1.0665239999999999E-2</v>
          </cell>
          <cell r="AA111">
            <v>0</v>
          </cell>
          <cell r="AB111">
            <v>2.8488929999999999E-3</v>
          </cell>
          <cell r="AD111">
            <v>0.26696593954153569</v>
          </cell>
          <cell r="AE111">
            <v>1.1246710808456861</v>
          </cell>
          <cell r="AF111">
            <v>2.2221773535896077</v>
          </cell>
          <cell r="AG111">
            <v>240.97073673879945</v>
          </cell>
          <cell r="AH111">
            <v>2.422893223412242E-3</v>
          </cell>
          <cell r="AI111">
            <v>9.0176543189510405E-2</v>
          </cell>
        </row>
        <row r="112">
          <cell r="I112" t="str">
            <v>Rubber Tired Dozers (&gt;750 and &lt;=1000)</v>
          </cell>
          <cell r="J112" t="str">
            <v>Construction and Mining Equipment</v>
          </cell>
          <cell r="K112" t="str">
            <v>U</v>
          </cell>
          <cell r="L112" t="str">
            <v>N</v>
          </cell>
          <cell r="M112" t="str">
            <v>NHH</v>
          </cell>
          <cell r="N112" t="str">
            <v>NP</v>
          </cell>
          <cell r="O112" t="str">
            <v>Total</v>
          </cell>
          <cell r="P112" t="str">
            <v>Total</v>
          </cell>
          <cell r="Q112" t="str">
            <v>Total</v>
          </cell>
          <cell r="R112">
            <v>2.1719930000000001</v>
          </cell>
          <cell r="S112">
            <v>9.6710840000000005</v>
          </cell>
          <cell r="T112">
            <v>260.8014</v>
          </cell>
          <cell r="U112">
            <v>3.3209519999999998E-3</v>
          </cell>
          <cell r="V112">
            <v>1.450099E-2</v>
          </cell>
          <cell r="W112">
            <v>3.3003049999999999E-2</v>
          </cell>
          <cell r="X112">
            <v>2.8595570000000001</v>
          </cell>
          <cell r="Y112">
            <v>2.8752059999999999E-5</v>
          </cell>
          <cell r="Z112">
            <v>1.115081E-3</v>
          </cell>
          <cell r="AA112">
            <v>0</v>
          </cell>
          <cell r="AB112">
            <v>2.9964409999999999E-4</v>
          </cell>
          <cell r="AD112">
            <v>0.31152326403120884</v>
          </cell>
          <cell r="AE112">
            <v>1.3602713127091028</v>
          </cell>
          <cell r="AF112">
            <v>3.0958646373043601</v>
          </cell>
          <cell r="AG112">
            <v>268.24191687302067</v>
          </cell>
          <cell r="AH112">
            <v>2.6970987773449178E-3</v>
          </cell>
          <cell r="AI112">
            <v>0.1046006304153702</v>
          </cell>
        </row>
        <row r="113">
          <cell r="I113" t="str">
            <v>Tractors/Loaders/Backhoes (&lt;=25)</v>
          </cell>
          <cell r="J113" t="str">
            <v>Construction and Mining Equipment</v>
          </cell>
          <cell r="K113" t="str">
            <v>U</v>
          </cell>
          <cell r="L113" t="str">
            <v>P</v>
          </cell>
          <cell r="M113" t="str">
            <v>NHH</v>
          </cell>
          <cell r="N113" t="str">
            <v>NP</v>
          </cell>
          <cell r="O113" t="str">
            <v>Total</v>
          </cell>
          <cell r="P113" t="str">
            <v>Total</v>
          </cell>
          <cell r="Q113" t="str">
            <v>Total</v>
          </cell>
          <cell r="R113">
            <v>1.6813560000000001</v>
          </cell>
          <cell r="S113">
            <v>4.3430400000000002</v>
          </cell>
          <cell r="T113">
            <v>3.1349079999999998</v>
          </cell>
          <cell r="U113">
            <v>4.1707450000000003E-5</v>
          </cell>
          <cell r="V113">
            <v>1.4171130000000001E-4</v>
          </cell>
          <cell r="W113">
            <v>2.6495259999999998E-4</v>
          </cell>
          <cell r="X113">
            <v>3.4416460000000003E-2</v>
          </cell>
          <cell r="Y113">
            <v>4.3667959999999999E-7</v>
          </cell>
          <cell r="Z113">
            <v>1.0639990000000001E-5</v>
          </cell>
          <cell r="AA113">
            <v>0</v>
          </cell>
          <cell r="AB113">
            <v>3.7631969999999999E-6</v>
          </cell>
          <cell r="AD113">
            <v>0.34848399867374014</v>
          </cell>
          <cell r="AE113">
            <v>1.1840599336870028</v>
          </cell>
          <cell r="AF113">
            <v>2.2137949336870029</v>
          </cell>
          <cell r="AG113">
            <v>287.56458620689654</v>
          </cell>
          <cell r="AH113">
            <v>3.648649177718833E-3</v>
          </cell>
          <cell r="AI113">
            <v>8.8901773209549062E-2</v>
          </cell>
        </row>
        <row r="114">
          <cell r="I114" t="str">
            <v>Tractors/Loaders/Backhoes (&gt;25 and &lt;=50)</v>
          </cell>
          <cell r="J114" t="str">
            <v>Construction and Mining Equipment</v>
          </cell>
          <cell r="K114" t="str">
            <v>U</v>
          </cell>
          <cell r="L114" t="str">
            <v>P</v>
          </cell>
          <cell r="M114" t="str">
            <v>NHH</v>
          </cell>
          <cell r="N114" t="str">
            <v>NP</v>
          </cell>
          <cell r="O114" t="str">
            <v>Total</v>
          </cell>
          <cell r="P114" t="str">
            <v>Total</v>
          </cell>
          <cell r="Q114" t="str">
            <v>Total</v>
          </cell>
          <cell r="R114">
            <v>10.0464</v>
          </cell>
          <cell r="S114">
            <v>26.497509999999998</v>
          </cell>
          <cell r="T114">
            <v>37.094239999999999</v>
          </cell>
          <cell r="U114">
            <v>9.4069040000000002E-4</v>
          </cell>
          <cell r="V114">
            <v>4.0105610000000002E-3</v>
          </cell>
          <cell r="W114">
            <v>3.5075449999999999E-3</v>
          </cell>
          <cell r="X114">
            <v>0.40170030000000001</v>
          </cell>
          <cell r="Y114">
            <v>5.1929830000000003E-6</v>
          </cell>
          <cell r="Z114">
            <v>2.4815500000000001E-4</v>
          </cell>
          <cell r="AA114">
            <v>0</v>
          </cell>
          <cell r="AB114">
            <v>8.4876990000000007E-5</v>
          </cell>
          <cell r="AD114">
            <v>0.64413171719154005</v>
          </cell>
          <cell r="AE114">
            <v>2.7462059183674246</v>
          </cell>
          <cell r="AF114">
            <v>2.4017689390437065</v>
          </cell>
          <cell r="AG114">
            <v>275.06170365441886</v>
          </cell>
          <cell r="AH114">
            <v>3.5558617980330988E-3</v>
          </cell>
          <cell r="AI114">
            <v>0.16992254442021157</v>
          </cell>
        </row>
        <row r="115">
          <cell r="I115" t="str">
            <v>Tractors/Loaders/Backhoes (&gt;50 and &lt;=120)</v>
          </cell>
          <cell r="J115" t="str">
            <v>Construction and Mining Equipment</v>
          </cell>
          <cell r="K115" t="str">
            <v>U</v>
          </cell>
          <cell r="L115" t="str">
            <v>P</v>
          </cell>
          <cell r="M115" t="str">
            <v>NHH</v>
          </cell>
          <cell r="N115" t="str">
            <v>NP</v>
          </cell>
          <cell r="O115" t="str">
            <v>Total</v>
          </cell>
          <cell r="P115" t="str">
            <v>Total</v>
          </cell>
          <cell r="Q115" t="str">
            <v>Total</v>
          </cell>
          <cell r="R115">
            <v>134.37729999999999</v>
          </cell>
          <cell r="S115">
            <v>354.42189999999999</v>
          </cell>
          <cell r="T115">
            <v>837.32569999999998</v>
          </cell>
          <cell r="U115">
            <v>1.0317440000000001E-2</v>
          </cell>
          <cell r="V115">
            <v>6.1679070000000003E-2</v>
          </cell>
          <cell r="W115">
            <v>6.8872840000000005E-2</v>
          </cell>
          <cell r="X115">
            <v>9.1585409999999996</v>
          </cell>
          <cell r="Y115">
            <v>1.074344E-4</v>
          </cell>
          <cell r="Z115">
            <v>5.2560130000000004E-3</v>
          </cell>
          <cell r="AA115">
            <v>0</v>
          </cell>
          <cell r="AB115">
            <v>9.3092580000000004E-4</v>
          </cell>
          <cell r="AD115">
            <v>0.22007626052453308</v>
          </cell>
          <cell r="AE115">
            <v>1.3156460399315053</v>
          </cell>
          <cell r="AF115">
            <v>1.4690928252458442</v>
          </cell>
          <cell r="AG115">
            <v>195.35635343075583</v>
          </cell>
          <cell r="AH115">
            <v>2.291630579261609E-3</v>
          </cell>
          <cell r="AI115">
            <v>0.11211343960404255</v>
          </cell>
        </row>
        <row r="116">
          <cell r="I116" t="str">
            <v>Tractors/Loaders/Backhoes (&gt;120 and &lt;=175)</v>
          </cell>
          <cell r="J116" t="str">
            <v>Construction and Mining Equipment</v>
          </cell>
          <cell r="K116" t="str">
            <v>U</v>
          </cell>
          <cell r="L116" t="str">
            <v>P</v>
          </cell>
          <cell r="M116" t="str">
            <v>NHH</v>
          </cell>
          <cell r="N116" t="str">
            <v>NP</v>
          </cell>
          <cell r="O116" t="str">
            <v>Total</v>
          </cell>
          <cell r="P116" t="str">
            <v>Total</v>
          </cell>
          <cell r="Q116" t="str">
            <v>Total</v>
          </cell>
          <cell r="R116">
            <v>10.028510000000001</v>
          </cell>
          <cell r="S116">
            <v>26.450340000000001</v>
          </cell>
          <cell r="T116">
            <v>122.1575</v>
          </cell>
          <cell r="U116">
            <v>1.1387089999999999E-3</v>
          </cell>
          <cell r="V116">
            <v>7.7366040000000002E-3</v>
          </cell>
          <cell r="W116">
            <v>8.4264100000000005E-3</v>
          </cell>
          <cell r="X116">
            <v>1.339655</v>
          </cell>
          <cell r="Y116">
            <v>1.507342E-5</v>
          </cell>
          <cell r="Z116">
            <v>4.4740030000000003E-4</v>
          </cell>
          <cell r="AA116">
            <v>0</v>
          </cell>
          <cell r="AB116">
            <v>1.027439E-4</v>
          </cell>
          <cell r="AD116">
            <v>0.22317548492760397</v>
          </cell>
          <cell r="AE116">
            <v>1.5162963930142297</v>
          </cell>
          <cell r="AF116">
            <v>1.6514914152332261</v>
          </cell>
          <cell r="AG116">
            <v>262.5588752356303</v>
          </cell>
          <cell r="AH116">
            <v>2.9542383682024508E-3</v>
          </cell>
          <cell r="AI116">
            <v>8.7685948656992682E-2</v>
          </cell>
        </row>
        <row r="117">
          <cell r="I117" t="str">
            <v>Tractors/Loaders/Backhoes (&gt;175 and &lt;=250)</v>
          </cell>
          <cell r="J117" t="str">
            <v>Construction and Mining Equipment</v>
          </cell>
          <cell r="K117" t="str">
            <v>U</v>
          </cell>
          <cell r="L117" t="str">
            <v>N</v>
          </cell>
          <cell r="M117" t="str">
            <v>NHH</v>
          </cell>
          <cell r="N117" t="str">
            <v>NP</v>
          </cell>
          <cell r="O117" t="str">
            <v>Total</v>
          </cell>
          <cell r="P117" t="str">
            <v>Total</v>
          </cell>
          <cell r="Q117" t="str">
            <v>Total</v>
          </cell>
          <cell r="R117">
            <v>3.2434669999999999</v>
          </cell>
          <cell r="S117">
            <v>8.5546880000000005</v>
          </cell>
          <cell r="T117">
            <v>66.478669999999994</v>
          </cell>
          <cell r="U117">
            <v>4.6409359999999999E-4</v>
          </cell>
          <cell r="V117">
            <v>1.5237619999999999E-3</v>
          </cell>
          <cell r="W117">
            <v>3.897761E-3</v>
          </cell>
          <cell r="X117">
            <v>0.73391859999999998</v>
          </cell>
          <cell r="Y117">
            <v>8.2578450000000006E-6</v>
          </cell>
          <cell r="Z117">
            <v>1.261101E-4</v>
          </cell>
          <cell r="AA117">
            <v>0</v>
          </cell>
          <cell r="AB117">
            <v>4.1874420000000001E-5</v>
          </cell>
          <cell r="AD117">
            <v>0.19686315335871979</v>
          </cell>
          <cell r="AE117">
            <v>0.64636226892202264</v>
          </cell>
          <cell r="AF117">
            <v>1.6533852686152901</v>
          </cell>
          <cell r="AG117">
            <v>311.31980683339941</v>
          </cell>
          <cell r="AH117">
            <v>3.5028826224872264E-3</v>
          </cell>
          <cell r="AI117">
            <v>5.3494450163465927E-2</v>
          </cell>
        </row>
        <row r="118">
          <cell r="I118" t="str">
            <v>Tractors/Loaders/Backhoes (&gt;250 and &lt;=500)</v>
          </cell>
          <cell r="J118" t="str">
            <v>Construction and Mining Equipment</v>
          </cell>
          <cell r="K118" t="str">
            <v>U</v>
          </cell>
          <cell r="L118" t="str">
            <v>N</v>
          </cell>
          <cell r="M118" t="str">
            <v>NHH</v>
          </cell>
          <cell r="N118" t="str">
            <v>NP</v>
          </cell>
          <cell r="O118" t="str">
            <v>Total</v>
          </cell>
          <cell r="P118" t="str">
            <v>Total</v>
          </cell>
          <cell r="Q118" t="str">
            <v>Total</v>
          </cell>
          <cell r="R118">
            <v>5.2348600000000003</v>
          </cell>
          <cell r="S118">
            <v>13.80701</v>
          </cell>
          <cell r="T118">
            <v>215.42</v>
          </cell>
          <cell r="U118">
            <v>1.4412279999999999E-3</v>
          </cell>
          <cell r="V118">
            <v>4.886909E-3</v>
          </cell>
          <cell r="W118">
            <v>1.1144670000000001E-2</v>
          </cell>
          <cell r="X118">
            <v>2.3785599999999998</v>
          </cell>
          <cell r="Y118">
            <v>2.6762879999999999E-5</v>
          </cell>
          <cell r="Z118">
            <v>3.8672720000000003E-4</v>
          </cell>
          <cell r="AA118">
            <v>0</v>
          </cell>
          <cell r="AB118">
            <v>1.300397E-4</v>
          </cell>
          <cell r="AD118">
            <v>0.18939394432248549</v>
          </cell>
          <cell r="AE118">
            <v>0.64219607935389345</v>
          </cell>
          <cell r="AF118">
            <v>1.4645378867691121</v>
          </cell>
          <cell r="AG118">
            <v>312.57015559487536</v>
          </cell>
          <cell r="AH118">
            <v>3.5169504093934892E-3</v>
          </cell>
          <cell r="AI118">
            <v>5.0820404394579279E-2</v>
          </cell>
        </row>
        <row r="119">
          <cell r="I119" t="str">
            <v>Tractors/Loaders/Backhoes (&gt;500 and &lt;=750)</v>
          </cell>
          <cell r="J119" t="str">
            <v>Construction and Mining Equipment</v>
          </cell>
          <cell r="K119" t="str">
            <v>U</v>
          </cell>
          <cell r="L119" t="str">
            <v>N</v>
          </cell>
          <cell r="M119" t="str">
            <v>NHH</v>
          </cell>
          <cell r="N119" t="str">
            <v>NP</v>
          </cell>
          <cell r="O119" t="str">
            <v>Total</v>
          </cell>
          <cell r="P119" t="str">
            <v>Total</v>
          </cell>
          <cell r="Q119" t="str">
            <v>Total</v>
          </cell>
          <cell r="R119">
            <v>146.0061</v>
          </cell>
          <cell r="S119">
            <v>385.0933</v>
          </cell>
          <cell r="T119">
            <v>9012.5939999999991</v>
          </cell>
          <cell r="U119">
            <v>6.0652230000000001E-2</v>
          </cell>
          <cell r="V119">
            <v>0.2044521</v>
          </cell>
          <cell r="W119">
            <v>0.48153970000000001</v>
          </cell>
          <cell r="X119">
            <v>99.511089999999996</v>
          </cell>
          <cell r="Y119">
            <v>1.1196699999999999E-3</v>
          </cell>
          <cell r="Z119">
            <v>1.6479460000000001E-2</v>
          </cell>
          <cell r="AA119">
            <v>0</v>
          </cell>
          <cell r="AB119">
            <v>5.4725529999999998E-3</v>
          </cell>
          <cell r="AD119">
            <v>0.19051211072225874</v>
          </cell>
          <cell r="AE119">
            <v>0.64219569688696221</v>
          </cell>
          <cell r="AF119">
            <v>1.5125436384377502</v>
          </cell>
          <cell r="AG119">
            <v>312.57000437036947</v>
          </cell>
          <cell r="AH119">
            <v>3.5169472748552101E-3</v>
          </cell>
          <cell r="AI119">
            <v>5.1762922948802283E-2</v>
          </cell>
        </row>
        <row r="120">
          <cell r="I120" t="str">
            <v>Crawler Tractors (&lt;=50)</v>
          </cell>
          <cell r="J120" t="str">
            <v>Construction and Mining Equipment</v>
          </cell>
          <cell r="K120" t="str">
            <v>U</v>
          </cell>
          <cell r="L120" t="str">
            <v>P</v>
          </cell>
          <cell r="M120" t="str">
            <v>NHH</v>
          </cell>
          <cell r="N120" t="str">
            <v>NP</v>
          </cell>
          <cell r="O120" t="str">
            <v>Total</v>
          </cell>
          <cell r="P120" t="str">
            <v>Total</v>
          </cell>
          <cell r="Q120" t="str">
            <v>Total</v>
          </cell>
          <cell r="R120">
            <v>8.3471580000000004E-2</v>
          </cell>
          <cell r="S120">
            <v>0.23891670000000001</v>
          </cell>
          <cell r="T120">
            <v>0.27722809999999998</v>
          </cell>
          <cell r="U120">
            <v>1.2240330000000001E-5</v>
          </cell>
          <cell r="V120">
            <v>3.6949800000000003E-5</v>
          </cell>
          <cell r="W120">
            <v>2.9444630000000001E-5</v>
          </cell>
          <cell r="X120">
            <v>2.9694069999999999E-3</v>
          </cell>
          <cell r="Y120">
            <v>3.8387039999999998E-8</v>
          </cell>
          <cell r="Z120">
            <v>2.7947469999999999E-6</v>
          </cell>
          <cell r="AA120">
            <v>0</v>
          </cell>
          <cell r="AB120">
            <v>1.104425E-6</v>
          </cell>
          <cell r="AD120">
            <v>0.92956477098503365</v>
          </cell>
          <cell r="AE120">
            <v>2.8060707819922173</v>
          </cell>
          <cell r="AF120">
            <v>2.236107257131879</v>
          </cell>
          <cell r="AG120">
            <v>225.5050425859724</v>
          </cell>
          <cell r="AH120">
            <v>2.9152187928261188E-3</v>
          </cell>
          <cell r="AI120">
            <v>0.21224087545156953</v>
          </cell>
        </row>
        <row r="121">
          <cell r="I121" t="str">
            <v>Crawler Tractors (&gt;50 and &lt;=120)</v>
          </cell>
          <cell r="J121" t="str">
            <v>Construction and Mining Equipment</v>
          </cell>
          <cell r="K121" t="str">
            <v>U</v>
          </cell>
          <cell r="L121" t="str">
            <v>P</v>
          </cell>
          <cell r="M121" t="str">
            <v>NHH</v>
          </cell>
          <cell r="N121" t="str">
            <v>NP</v>
          </cell>
          <cell r="O121" t="str">
            <v>Total</v>
          </cell>
          <cell r="P121" t="str">
            <v>Total</v>
          </cell>
          <cell r="Q121" t="str">
            <v>Total</v>
          </cell>
          <cell r="R121">
            <v>47.35819</v>
          </cell>
          <cell r="S121">
            <v>135.55099999999999</v>
          </cell>
          <cell r="T121">
            <v>408.80680000000001</v>
          </cell>
          <cell r="U121">
            <v>7.8088009999999998E-3</v>
          </cell>
          <cell r="V121">
            <v>3.2363400000000001E-2</v>
          </cell>
          <cell r="W121">
            <v>4.6328279999999999E-2</v>
          </cell>
          <cell r="X121">
            <v>4.4563430000000004</v>
          </cell>
          <cell r="Y121">
            <v>5.2275180000000003E-5</v>
          </cell>
          <cell r="Z121">
            <v>3.9630230000000004E-3</v>
          </cell>
          <cell r="AA121">
            <v>0</v>
          </cell>
          <cell r="AB121">
            <v>7.0457560000000002E-4</v>
          </cell>
          <cell r="AD121">
            <v>0.4355153083341326</v>
          </cell>
          <cell r="AE121">
            <v>1.804983393704215</v>
          </cell>
          <cell r="AF121">
            <v>2.5838377938930739</v>
          </cell>
          <cell r="AG121">
            <v>248.54079335453082</v>
          </cell>
          <cell r="AH121">
            <v>2.9155104779750797E-3</v>
          </cell>
          <cell r="AI121">
            <v>0.22102716969996539</v>
          </cell>
        </row>
        <row r="122">
          <cell r="I122" t="str">
            <v>Crawler Tractors (&gt;120 and &lt;=175)</v>
          </cell>
          <cell r="J122" t="str">
            <v>Construction and Mining Equipment</v>
          </cell>
          <cell r="K122" t="str">
            <v>U</v>
          </cell>
          <cell r="L122" t="str">
            <v>P</v>
          </cell>
          <cell r="M122" t="str">
            <v>NHH</v>
          </cell>
          <cell r="N122" t="str">
            <v>NP</v>
          </cell>
          <cell r="O122" t="str">
            <v>Total</v>
          </cell>
          <cell r="P122" t="str">
            <v>Total</v>
          </cell>
          <cell r="Q122" t="str">
            <v>Total</v>
          </cell>
          <cell r="R122">
            <v>16.026540000000001</v>
          </cell>
          <cell r="S122">
            <v>45.872</v>
          </cell>
          <cell r="T122">
            <v>253.7783</v>
          </cell>
          <cell r="U122">
            <v>3.4865959999999998E-3</v>
          </cell>
          <cell r="V122">
            <v>1.6923790000000001E-2</v>
          </cell>
          <cell r="W122">
            <v>2.525057E-2</v>
          </cell>
          <cell r="X122">
            <v>2.7770670000000002</v>
          </cell>
          <cell r="Y122">
            <v>3.1246769999999998E-5</v>
          </cell>
          <cell r="Z122">
            <v>1.4211860000000001E-3</v>
          </cell>
          <cell r="AA122">
            <v>0</v>
          </cell>
          <cell r="AB122">
            <v>3.1459009999999999E-4</v>
          </cell>
          <cell r="AD122">
            <v>0.39402061527729332</v>
          </cell>
          <cell r="AE122">
            <v>1.9125594558772241</v>
          </cell>
          <cell r="AF122">
            <v>2.853569822113708</v>
          </cell>
          <cell r="AG122">
            <v>313.83666131845138</v>
          </cell>
          <cell r="AH122">
            <v>3.531201074293687E-3</v>
          </cell>
          <cell r="AI122">
            <v>0.16060839344262295</v>
          </cell>
        </row>
        <row r="123">
          <cell r="I123" t="str">
            <v>Crawler Tractors (&gt;175 and &lt;=250)</v>
          </cell>
          <cell r="J123" t="str">
            <v>Construction and Mining Equipment</v>
          </cell>
          <cell r="K123" t="str">
            <v>U</v>
          </cell>
          <cell r="L123" t="str">
            <v>N</v>
          </cell>
          <cell r="M123" t="str">
            <v>NHH</v>
          </cell>
          <cell r="N123" t="str">
            <v>NP</v>
          </cell>
          <cell r="O123" t="str">
            <v>Total</v>
          </cell>
          <cell r="P123" t="str">
            <v>Total</v>
          </cell>
          <cell r="Q123" t="str">
            <v>Total</v>
          </cell>
          <cell r="R123">
            <v>13.77281</v>
          </cell>
          <cell r="S123">
            <v>39.421239999999997</v>
          </cell>
          <cell r="T123">
            <v>297.05990000000003</v>
          </cell>
          <cell r="U123">
            <v>3.11722E-3</v>
          </cell>
          <cell r="V123">
            <v>9.058923E-3</v>
          </cell>
          <cell r="W123">
            <v>2.6810480000000001E-2</v>
          </cell>
          <cell r="X123">
            <v>3.2716159999999999</v>
          </cell>
          <cell r="Y123">
            <v>3.6811299999999998E-5</v>
          </cell>
          <cell r="Z123">
            <v>1.01179E-3</v>
          </cell>
          <cell r="AA123">
            <v>0</v>
          </cell>
          <cell r="AB123">
            <v>2.8126159999999998E-4</v>
          </cell>
          <cell r="AD123">
            <v>0.28694602036871497</v>
          </cell>
          <cell r="AE123">
            <v>0.83389106437037508</v>
          </cell>
          <cell r="AF123">
            <v>2.4679555951055829</v>
          </cell>
          <cell r="AG123">
            <v>301.15846535522479</v>
          </cell>
          <cell r="AH123">
            <v>3.3885500669182402E-3</v>
          </cell>
          <cell r="AI123">
            <v>9.3137190813886134E-2</v>
          </cell>
        </row>
        <row r="124">
          <cell r="I124" t="str">
            <v>Crawler Tractors (&gt;250 and &lt;=500)</v>
          </cell>
          <cell r="J124" t="str">
            <v>Construction and Mining Equipment</v>
          </cell>
          <cell r="K124" t="str">
            <v>U</v>
          </cell>
          <cell r="L124" t="str">
            <v>N</v>
          </cell>
          <cell r="M124" t="str">
            <v>NHH</v>
          </cell>
          <cell r="N124" t="str">
            <v>NP</v>
          </cell>
          <cell r="O124" t="str">
            <v>Total</v>
          </cell>
          <cell r="P124" t="str">
            <v>Total</v>
          </cell>
          <cell r="Q124" t="str">
            <v>Total</v>
          </cell>
          <cell r="R124">
            <v>9.4382509999999993</v>
          </cell>
          <cell r="S124">
            <v>27.01464</v>
          </cell>
          <cell r="T124">
            <v>317.77640000000002</v>
          </cell>
          <cell r="U124">
            <v>3.1016949999999998E-3</v>
          </cell>
          <cell r="V124">
            <v>1.121571E-2</v>
          </cell>
          <cell r="W124">
            <v>2.569333E-2</v>
          </cell>
          <cell r="X124">
            <v>3.498354</v>
          </cell>
          <cell r="Y124">
            <v>3.4337459999999998E-5</v>
          </cell>
          <cell r="Z124">
            <v>9.8635270000000004E-4</v>
          </cell>
          <cell r="AA124">
            <v>0</v>
          </cell>
          <cell r="AB124">
            <v>2.7986089999999998E-4</v>
          </cell>
          <cell r="AD124">
            <v>0.20832094775277407</v>
          </cell>
          <cell r="AE124">
            <v>0.75328726290633541</v>
          </cell>
          <cell r="AF124">
            <v>1.7256560869217581</v>
          </cell>
          <cell r="AG124">
            <v>234.96198718916858</v>
          </cell>
          <cell r="AH124">
            <v>2.3062268245662354E-3</v>
          </cell>
          <cell r="AI124">
            <v>6.6246980854825402E-2</v>
          </cell>
        </row>
        <row r="125">
          <cell r="I125" t="str">
            <v>Crawler Tractors (&gt;500 and &lt;=750)</v>
          </cell>
          <cell r="J125" t="str">
            <v>Construction and Mining Equipment</v>
          </cell>
          <cell r="K125" t="str">
            <v>U</v>
          </cell>
          <cell r="L125" t="str">
            <v>N</v>
          </cell>
          <cell r="M125" t="str">
            <v>NHH</v>
          </cell>
          <cell r="N125" t="str">
            <v>NP</v>
          </cell>
          <cell r="O125" t="str">
            <v>Total</v>
          </cell>
          <cell r="P125" t="str">
            <v>Total</v>
          </cell>
          <cell r="Q125" t="str">
            <v>Total</v>
          </cell>
          <cell r="R125">
            <v>19.3066</v>
          </cell>
          <cell r="S125">
            <v>55.260330000000003</v>
          </cell>
          <cell r="T125">
            <v>1165.252</v>
          </cell>
          <cell r="U125">
            <v>1.142892E-2</v>
          </cell>
          <cell r="V125">
            <v>4.1126070000000001E-2</v>
          </cell>
          <cell r="W125">
            <v>9.6562800000000004E-2</v>
          </cell>
          <cell r="X125">
            <v>12.82785</v>
          </cell>
          <cell r="Y125">
            <v>1.2898050000000001E-4</v>
          </cell>
          <cell r="Z125">
            <v>3.6648039999999998E-3</v>
          </cell>
          <cell r="AA125">
            <v>0</v>
          </cell>
          <cell r="AB125">
            <v>1.031213E-3</v>
          </cell>
          <cell r="AD125">
            <v>0.25016900246524043</v>
          </cell>
          <cell r="AE125">
            <v>0.90021348537006562</v>
          </cell>
          <cell r="AF125">
            <v>2.1136747261552729</v>
          </cell>
          <cell r="AG125">
            <v>280.79034924329989</v>
          </cell>
          <cell r="AH125">
            <v>2.8232696547414757E-3</v>
          </cell>
          <cell r="AI125">
            <v>8.0219334889965369E-2</v>
          </cell>
        </row>
        <row r="126">
          <cell r="I126" t="str">
            <v>Crawler Tractors (&gt;750 and &lt;=1000)</v>
          </cell>
          <cell r="J126" t="str">
            <v>Construction and Mining Equipment</v>
          </cell>
          <cell r="K126" t="str">
            <v>U</v>
          </cell>
          <cell r="L126" t="str">
            <v>N</v>
          </cell>
          <cell r="M126" t="str">
            <v>NHH</v>
          </cell>
          <cell r="N126" t="str">
            <v>NP</v>
          </cell>
          <cell r="O126" t="str">
            <v>Total</v>
          </cell>
          <cell r="P126" t="str">
            <v>Total</v>
          </cell>
          <cell r="Q126" t="str">
            <v>Total</v>
          </cell>
          <cell r="R126">
            <v>19.3066</v>
          </cell>
          <cell r="S126">
            <v>55.205080000000002</v>
          </cell>
          <cell r="T126">
            <v>1650.0129999999999</v>
          </cell>
          <cell r="U126">
            <v>1.7308960000000002E-2</v>
          </cell>
          <cell r="V126">
            <v>6.5000370000000002E-2</v>
          </cell>
          <cell r="W126">
            <v>0.1837879</v>
          </cell>
          <cell r="X126">
            <v>18.149080000000001</v>
          </cell>
          <cell r="Y126">
            <v>1.8248400000000001E-4</v>
          </cell>
          <cell r="Z126">
            <v>5.7223619999999999E-3</v>
          </cell>
          <cell r="AA126">
            <v>0</v>
          </cell>
          <cell r="AB126">
            <v>1.5617599999999999E-3</v>
          </cell>
          <cell r="AD126">
            <v>0.28444281779865188</v>
          </cell>
          <cell r="AE126">
            <v>1.0681686479577603</v>
          </cell>
          <cell r="AF126">
            <v>3.0202362333321497</v>
          </cell>
          <cell r="AG126">
            <v>298.24873681914789</v>
          </cell>
          <cell r="AH126">
            <v>2.9988088922251362E-3</v>
          </cell>
          <cell r="AI126">
            <v>9.4037121337384164E-2</v>
          </cell>
        </row>
        <row r="127">
          <cell r="I127" t="str">
            <v>Skid Steer Loaders (&lt;=25)</v>
          </cell>
          <cell r="J127" t="str">
            <v>Construction and Mining Equipment</v>
          </cell>
          <cell r="K127" t="str">
            <v>U</v>
          </cell>
          <cell r="L127" t="str">
            <v>P</v>
          </cell>
          <cell r="M127" t="str">
            <v>NHH</v>
          </cell>
          <cell r="N127" t="str">
            <v>NP</v>
          </cell>
          <cell r="O127" t="str">
            <v>Total</v>
          </cell>
          <cell r="P127" t="str">
            <v>Total</v>
          </cell>
          <cell r="Q127" t="str">
            <v>Total</v>
          </cell>
          <cell r="R127">
            <v>11.44753</v>
          </cell>
          <cell r="S127">
            <v>26.179490000000001</v>
          </cell>
          <cell r="T127">
            <v>16.448830000000001</v>
          </cell>
          <cell r="U127">
            <v>2.467487E-4</v>
          </cell>
          <cell r="V127">
            <v>7.8588010000000001E-4</v>
          </cell>
          <cell r="W127">
            <v>1.4711030000000001E-3</v>
          </cell>
          <cell r="X127">
            <v>0.18039959999999999</v>
          </cell>
          <cell r="Y127">
            <v>2.288929E-6</v>
          </cell>
          <cell r="Z127">
            <v>7.3381730000000005E-5</v>
          </cell>
          <cell r="AA127">
            <v>0</v>
          </cell>
          <cell r="AB127">
            <v>2.2263740000000001E-5</v>
          </cell>
          <cell r="AD127">
            <v>0.34202411221914558</v>
          </cell>
          <cell r="AE127">
            <v>1.0893266854625512</v>
          </cell>
          <cell r="AF127">
            <v>2.0391300848106666</v>
          </cell>
          <cell r="AG127">
            <v>250.05608148974636</v>
          </cell>
          <cell r="AH127">
            <v>3.1727377252956418E-3</v>
          </cell>
          <cell r="AI127">
            <v>0.10171612274494272</v>
          </cell>
        </row>
        <row r="128">
          <cell r="I128" t="str">
            <v>Skid Steer Loaders (&gt;25 and &lt;=50)</v>
          </cell>
          <cell r="J128" t="str">
            <v>Construction and Mining Equipment</v>
          </cell>
          <cell r="K128" t="str">
            <v>U</v>
          </cell>
          <cell r="L128" t="str">
            <v>P</v>
          </cell>
          <cell r="M128" t="str">
            <v>NHH</v>
          </cell>
          <cell r="N128" t="str">
            <v>NP</v>
          </cell>
          <cell r="O128" t="str">
            <v>Total</v>
          </cell>
          <cell r="P128" t="str">
            <v>Total</v>
          </cell>
          <cell r="Q128" t="str">
            <v>Total</v>
          </cell>
          <cell r="R128">
            <v>103.8327</v>
          </cell>
          <cell r="S128">
            <v>242.054</v>
          </cell>
          <cell r="T128">
            <v>283.24079999999998</v>
          </cell>
          <cell r="U128">
            <v>4.5711670000000001E-3</v>
          </cell>
          <cell r="V128">
            <v>2.582162E-2</v>
          </cell>
          <cell r="W128">
            <v>2.475517E-2</v>
          </cell>
          <cell r="X128">
            <v>3.0857350000000001</v>
          </cell>
          <cell r="Y128">
            <v>3.9890849999999998E-5</v>
          </cell>
          <cell r="Z128">
            <v>1.365167E-3</v>
          </cell>
          <cell r="AA128">
            <v>0</v>
          </cell>
          <cell r="AB128">
            <v>4.1244909999999999E-4</v>
          </cell>
          <cell r="AD128">
            <v>0.34264773169623319</v>
          </cell>
          <cell r="AE128">
            <v>1.9355493950936569</v>
          </cell>
          <cell r="AF128">
            <v>1.8556099237360257</v>
          </cell>
          <cell r="AG128">
            <v>231.30200632916626</v>
          </cell>
          <cell r="AH128">
            <v>2.9901574954349025E-3</v>
          </cell>
          <cell r="AI128">
            <v>0.10233084372908526</v>
          </cell>
        </row>
        <row r="129">
          <cell r="I129" t="str">
            <v>Skid Steer Loaders (&gt;50 and &lt;=120)</v>
          </cell>
          <cell r="J129" t="str">
            <v>Construction and Mining Equipment</v>
          </cell>
          <cell r="K129" t="str">
            <v>U</v>
          </cell>
          <cell r="L129" t="str">
            <v>P</v>
          </cell>
          <cell r="M129" t="str">
            <v>NHH</v>
          </cell>
          <cell r="N129" t="str">
            <v>NP</v>
          </cell>
          <cell r="O129" t="str">
            <v>Total</v>
          </cell>
          <cell r="P129" t="str">
            <v>Total</v>
          </cell>
          <cell r="Q129" t="str">
            <v>Total</v>
          </cell>
          <cell r="R129">
            <v>54.405589999999997</v>
          </cell>
          <cell r="S129">
            <v>126.82989999999999</v>
          </cell>
          <cell r="T129">
            <v>247.19390000000001</v>
          </cell>
          <cell r="U129">
            <v>2.115769E-3</v>
          </cell>
          <cell r="V129">
            <v>1.7161180000000002E-2</v>
          </cell>
          <cell r="W129">
            <v>1.7073930000000001E-2</v>
          </cell>
          <cell r="X129">
            <v>2.7093050000000001</v>
          </cell>
          <cell r="Y129">
            <v>3.1781540000000003E-5</v>
          </cell>
          <cell r="Z129">
            <v>1.0732750000000001E-3</v>
          </cell>
          <cell r="AA129">
            <v>0</v>
          </cell>
          <cell r="AB129">
            <v>1.9090240000000001E-4</v>
          </cell>
          <cell r="AD129">
            <v>0.12611547939405454</v>
          </cell>
          <cell r="AE129">
            <v>1.0229332420825059</v>
          </cell>
          <cell r="AF129">
            <v>1.0177324968323718</v>
          </cell>
          <cell r="AG129">
            <v>161.49461444028577</v>
          </cell>
          <cell r="AH129">
            <v>1.8944148217415612E-3</v>
          </cell>
          <cell r="AI129">
            <v>6.3975127316192787E-2</v>
          </cell>
        </row>
        <row r="130">
          <cell r="I130" t="str">
            <v>Off-Highway Tractors (&lt;=120)</v>
          </cell>
          <cell r="J130" t="str">
            <v>Construction and Mining Equipment</v>
          </cell>
          <cell r="K130" t="str">
            <v>U</v>
          </cell>
          <cell r="L130" t="str">
            <v>P</v>
          </cell>
          <cell r="M130" t="str">
            <v>NHH</v>
          </cell>
          <cell r="N130" t="str">
            <v>NP</v>
          </cell>
          <cell r="O130" t="str">
            <v>Total</v>
          </cell>
          <cell r="P130" t="str">
            <v>Total</v>
          </cell>
          <cell r="Q130" t="str">
            <v>Total</v>
          </cell>
          <cell r="R130">
            <v>5.9622549999999996E-3</v>
          </cell>
          <cell r="S130">
            <v>1.8222869999999999E-2</v>
          </cell>
          <cell r="T130">
            <v>7.840548E-2</v>
          </cell>
          <cell r="U130">
            <v>1.7445209999999999E-6</v>
          </cell>
          <cell r="V130">
            <v>6.4226680000000003E-6</v>
          </cell>
          <cell r="W130">
            <v>1.0179419999999999E-5</v>
          </cell>
          <cell r="X130">
            <v>8.5331559999999999E-4</v>
          </cell>
          <cell r="Y130">
            <v>1.000983E-8</v>
          </cell>
          <cell r="Z130">
            <v>8.7396799999999998E-7</v>
          </cell>
          <cell r="AA130">
            <v>0</v>
          </cell>
          <cell r="AB130">
            <v>1.5740539999999999E-7</v>
          </cell>
          <cell r="AD130">
            <v>0.72373774054251616</v>
          </cell>
          <cell r="AE130">
            <v>2.6645292470395723</v>
          </cell>
          <cell r="AF130">
            <v>4.223067782407492</v>
          </cell>
          <cell r="AG130">
            <v>354.00932652211213</v>
          </cell>
          <cell r="AH130">
            <v>4.1527111152085266E-3</v>
          </cell>
          <cell r="AI130">
            <v>0.3625772493575381</v>
          </cell>
        </row>
        <row r="131">
          <cell r="I131" t="str">
            <v>Off-Highway Tractors (&gt;120 and &lt;=175)</v>
          </cell>
          <cell r="J131" t="str">
            <v>Construction and Mining Equipment</v>
          </cell>
          <cell r="K131" t="str">
            <v>U</v>
          </cell>
          <cell r="L131" t="str">
            <v>P</v>
          </cell>
          <cell r="M131" t="str">
            <v>NHH</v>
          </cell>
          <cell r="N131" t="str">
            <v>NP</v>
          </cell>
          <cell r="O131" t="str">
            <v>Total</v>
          </cell>
          <cell r="P131" t="str">
            <v>Total</v>
          </cell>
          <cell r="Q131" t="str">
            <v>Total</v>
          </cell>
          <cell r="R131">
            <v>7.2918380000000003</v>
          </cell>
          <cell r="S131">
            <v>22.286570000000001</v>
          </cell>
          <cell r="T131">
            <v>132.83019999999999</v>
          </cell>
          <cell r="U131">
            <v>2.0935020000000001E-3</v>
          </cell>
          <cell r="V131">
            <v>9.1449689999999993E-3</v>
          </cell>
          <cell r="W131">
            <v>1.5314609999999999E-2</v>
          </cell>
          <cell r="X131">
            <v>1.451972</v>
          </cell>
          <cell r="Y131">
            <v>1.6337179999999999E-5</v>
          </cell>
          <cell r="Z131">
            <v>8.6465939999999996E-4</v>
          </cell>
          <cell r="AA131">
            <v>0</v>
          </cell>
          <cell r="AB131">
            <v>1.888933E-4</v>
          </cell>
          <cell r="AD131">
            <v>0.48696207482802434</v>
          </cell>
          <cell r="AE131">
            <v>2.1271788030190377</v>
          </cell>
          <cell r="AF131">
            <v>3.562277113077517</v>
          </cell>
          <cell r="AG131">
            <v>337.7380569553772</v>
          </cell>
          <cell r="AH131">
            <v>3.8001334938485374E-3</v>
          </cell>
          <cell r="AI131">
            <v>0.20112535619433589</v>
          </cell>
        </row>
        <row r="132">
          <cell r="I132" t="str">
            <v>Off-Highway Tractors (&gt;175 and &lt;=250)</v>
          </cell>
          <cell r="J132" t="str">
            <v>Construction and Mining Equipment</v>
          </cell>
          <cell r="K132" t="str">
            <v>U</v>
          </cell>
          <cell r="L132" t="str">
            <v>N</v>
          </cell>
          <cell r="M132" t="str">
            <v>NHH</v>
          </cell>
          <cell r="N132" t="str">
            <v>NP</v>
          </cell>
          <cell r="O132" t="str">
            <v>Total</v>
          </cell>
          <cell r="P132" t="str">
            <v>Total</v>
          </cell>
          <cell r="Q132" t="str">
            <v>Total</v>
          </cell>
          <cell r="R132">
            <v>6.8923670000000001</v>
          </cell>
          <cell r="S132">
            <v>21.065629999999999</v>
          </cell>
          <cell r="T132">
            <v>124.8143</v>
          </cell>
          <cell r="U132">
            <v>1.5639250000000001E-3</v>
          </cell>
          <cell r="V132">
            <v>4.5249000000000001E-3</v>
          </cell>
          <cell r="W132">
            <v>1.335194E-2</v>
          </cell>
          <cell r="X132">
            <v>1.372428</v>
          </cell>
          <cell r="Y132">
            <v>1.5442170000000001E-5</v>
          </cell>
          <cell r="Z132">
            <v>5.4589570000000004E-4</v>
          </cell>
          <cell r="AA132">
            <v>0</v>
          </cell>
          <cell r="AB132">
            <v>1.4111040000000001E-4</v>
          </cell>
          <cell r="AD132">
            <v>0.26940428745781642</v>
          </cell>
          <cell r="AE132">
            <v>0.77946670097215232</v>
          </cell>
          <cell r="AF132">
            <v>2.3000270996879753</v>
          </cell>
          <cell r="AG132">
            <v>236.41669992305003</v>
          </cell>
          <cell r="AH132">
            <v>2.6600935502997065E-3</v>
          </cell>
          <cell r="AI132">
            <v>9.4036889291229372E-2</v>
          </cell>
        </row>
        <row r="133">
          <cell r="I133" t="str">
            <v>Off-Highway Tractors (&gt;250 and &lt;=750)</v>
          </cell>
          <cell r="J133" t="str">
            <v>Construction and Mining Equipment</v>
          </cell>
          <cell r="K133" t="str">
            <v>U</v>
          </cell>
          <cell r="L133" t="str">
            <v>N</v>
          </cell>
          <cell r="M133" t="str">
            <v>NHH</v>
          </cell>
          <cell r="N133" t="str">
            <v>NP</v>
          </cell>
          <cell r="O133" t="str">
            <v>Total</v>
          </cell>
          <cell r="P133" t="str">
            <v>Total</v>
          </cell>
          <cell r="Q133" t="str">
            <v>Total</v>
          </cell>
          <cell r="R133">
            <v>121.1489</v>
          </cell>
          <cell r="S133">
            <v>370.27600000000001</v>
          </cell>
          <cell r="T133">
            <v>9570.2279999999992</v>
          </cell>
          <cell r="U133">
            <v>0.1104179</v>
          </cell>
          <cell r="V133">
            <v>0.46376390000000001</v>
          </cell>
          <cell r="W133">
            <v>0.94301699999999999</v>
          </cell>
          <cell r="X133">
            <v>105.0881</v>
          </cell>
          <cell r="Y133">
            <v>1.0566320000000001E-3</v>
          </cell>
          <cell r="Z133">
            <v>3.7841850000000003E-2</v>
          </cell>
          <cell r="AA133">
            <v>0</v>
          </cell>
          <cell r="AB133">
            <v>9.9628310000000001E-3</v>
          </cell>
          <cell r="AD133">
            <v>0.36070793635018206</v>
          </cell>
          <cell r="AE133">
            <v>1.5150018187514178</v>
          </cell>
          <cell r="AF133">
            <v>3.0806030182890596</v>
          </cell>
          <cell r="AG133">
            <v>343.29679957653212</v>
          </cell>
          <cell r="AH133">
            <v>3.4517550886365845E-3</v>
          </cell>
          <cell r="AI133">
            <v>0.12361995311605398</v>
          </cell>
        </row>
        <row r="134">
          <cell r="I134" t="str">
            <v>Off-Highway Tractors (&gt;750 and &lt;=1000)</v>
          </cell>
          <cell r="J134" t="str">
            <v>Construction and Mining Equipment</v>
          </cell>
          <cell r="K134" t="str">
            <v>U</v>
          </cell>
          <cell r="L134" t="str">
            <v>N</v>
          </cell>
          <cell r="M134" t="str">
            <v>NHH</v>
          </cell>
          <cell r="N134" t="str">
            <v>NP</v>
          </cell>
          <cell r="O134" t="str">
            <v>Total</v>
          </cell>
          <cell r="P134" t="str">
            <v>Total</v>
          </cell>
          <cell r="Q134" t="str">
            <v>Total</v>
          </cell>
          <cell r="R134">
            <v>12.790620000000001</v>
          </cell>
          <cell r="S134">
            <v>39.053800000000003</v>
          </cell>
          <cell r="T134">
            <v>1447.9780000000001</v>
          </cell>
          <cell r="U134">
            <v>1.755106E-2</v>
          </cell>
          <cell r="V134">
            <v>7.6521130000000007E-2</v>
          </cell>
          <cell r="W134">
            <v>0.17968709999999999</v>
          </cell>
          <cell r="X134">
            <v>15.886340000000001</v>
          </cell>
          <cell r="Y134">
            <v>1.597328E-4</v>
          </cell>
          <cell r="Z134">
            <v>5.9702410000000003E-3</v>
          </cell>
          <cell r="AA134">
            <v>0</v>
          </cell>
          <cell r="AB134">
            <v>1.5836050000000001E-3</v>
          </cell>
          <cell r="AD134">
            <v>0.40770223722147397</v>
          </cell>
          <cell r="AE134">
            <v>1.7775471051728644</v>
          </cell>
          <cell r="AF134">
            <v>4.1740403525393175</v>
          </cell>
          <cell r="AG134">
            <v>369.03163451443902</v>
          </cell>
          <cell r="AH134">
            <v>3.7105120669435492E-3</v>
          </cell>
          <cell r="AI134">
            <v>0.13868567553477509</v>
          </cell>
        </row>
        <row r="135">
          <cell r="I135" t="str">
            <v>Dumpers/Tenders (&lt;=25)</v>
          </cell>
          <cell r="J135" t="str">
            <v>Construction and Mining Equipment</v>
          </cell>
          <cell r="K135" t="str">
            <v>U</v>
          </cell>
          <cell r="L135" t="str">
            <v>P</v>
          </cell>
          <cell r="M135" t="str">
            <v>NHH</v>
          </cell>
          <cell r="N135" t="str">
            <v>NP</v>
          </cell>
          <cell r="O135" t="str">
            <v>Total</v>
          </cell>
          <cell r="P135" t="str">
            <v>Total</v>
          </cell>
          <cell r="Q135" t="str">
            <v>Total</v>
          </cell>
          <cell r="R135">
            <v>0.1430941</v>
          </cell>
          <cell r="S135">
            <v>0.2597545</v>
          </cell>
          <cell r="T135">
            <v>9.0124449999999995E-2</v>
          </cell>
          <cell r="U135">
            <v>1.211776E-6</v>
          </cell>
          <cell r="V135">
            <v>4.0917449999999999E-6</v>
          </cell>
          <cell r="W135">
            <v>7.6653950000000008E-6</v>
          </cell>
          <cell r="X135">
            <v>9.8934650000000006E-4</v>
          </cell>
          <cell r="Y135">
            <v>1.2552930000000001E-8</v>
          </cell>
          <cell r="Z135">
            <v>3.2598979999999999E-7</v>
          </cell>
          <cell r="AA135">
            <v>0</v>
          </cell>
          <cell r="AB135">
            <v>1.093366E-7</v>
          </cell>
          <cell r="AD135">
            <v>0.16928648969700233</v>
          </cell>
          <cell r="AE135">
            <v>0.57162144471029375</v>
          </cell>
          <cell r="AF135">
            <v>1.070864426833799</v>
          </cell>
          <cell r="AG135">
            <v>138.21283478053317</v>
          </cell>
          <cell r="AH135">
            <v>1.7536586424489278E-3</v>
          </cell>
          <cell r="AI135">
            <v>4.5541146976856989E-2</v>
          </cell>
        </row>
        <row r="136">
          <cell r="I136" t="str">
            <v>Other Construction Equipment (&lt;=15)</v>
          </cell>
          <cell r="J136" t="str">
            <v>Construction and Mining Equipment</v>
          </cell>
          <cell r="K136" t="str">
            <v>U</v>
          </cell>
          <cell r="L136" t="str">
            <v>P</v>
          </cell>
          <cell r="M136" t="str">
            <v>NHH</v>
          </cell>
          <cell r="N136" t="str">
            <v>NP</v>
          </cell>
          <cell r="O136" t="str">
            <v>Total</v>
          </cell>
          <cell r="P136" t="str">
            <v>Total</v>
          </cell>
          <cell r="Q136" t="str">
            <v>Total</v>
          </cell>
          <cell r="R136">
            <v>1.9735069999999999</v>
          </cell>
          <cell r="S136">
            <v>3.7339699999999998</v>
          </cell>
          <cell r="T136">
            <v>1.7222660000000001</v>
          </cell>
          <cell r="U136">
            <v>2.1946260000000001E-5</v>
          </cell>
          <cell r="V136">
            <v>1.15117E-4</v>
          </cell>
          <cell r="W136">
            <v>1.3743579999999999E-4</v>
          </cell>
          <cell r="X136">
            <v>1.885332E-2</v>
          </cell>
          <cell r="Y136">
            <v>2.9337419999999997E-7</v>
          </cell>
          <cell r="Z136">
            <v>5.3672610000000002E-6</v>
          </cell>
          <cell r="AA136">
            <v>0</v>
          </cell>
          <cell r="AB136">
            <v>1.9801750000000001E-6</v>
          </cell>
          <cell r="AD136">
            <v>0.35546879187567121</v>
          </cell>
          <cell r="AE136">
            <v>1.8645774229573353</v>
          </cell>
          <cell r="AF136">
            <v>2.2260803338002177</v>
          </cell>
          <cell r="AG136">
            <v>305.37170721778699</v>
          </cell>
          <cell r="AH136">
            <v>4.7518516795796431E-3</v>
          </cell>
          <cell r="AI136">
            <v>8.6934802711323339E-2</v>
          </cell>
        </row>
        <row r="137">
          <cell r="I137" t="str">
            <v>Other Construction Equipment (&gt;15 and &lt;=25)</v>
          </cell>
          <cell r="J137" t="str">
            <v>Construction and Mining Equipment</v>
          </cell>
          <cell r="K137" t="str">
            <v>U</v>
          </cell>
          <cell r="L137" t="str">
            <v>P</v>
          </cell>
          <cell r="M137" t="str">
            <v>NHH</v>
          </cell>
          <cell r="N137" t="str">
            <v>NP</v>
          </cell>
          <cell r="O137" t="str">
            <v>Total</v>
          </cell>
          <cell r="P137" t="str">
            <v>Total</v>
          </cell>
          <cell r="Q137" t="str">
            <v>Total</v>
          </cell>
          <cell r="R137">
            <v>0.33388630000000002</v>
          </cell>
          <cell r="S137">
            <v>0.63172919999999999</v>
          </cell>
          <cell r="T137">
            <v>0.37992910000000002</v>
          </cell>
          <cell r="U137">
            <v>5.0331570000000002E-6</v>
          </cell>
          <cell r="V137">
            <v>1.717479E-5</v>
          </cell>
          <cell r="W137">
            <v>3.1814309999999999E-5</v>
          </cell>
          <cell r="X137">
            <v>4.1711270000000002E-3</v>
          </cell>
          <cell r="Y137">
            <v>5.2923680000000002E-8</v>
          </cell>
          <cell r="Z137">
            <v>1.2196200000000001E-6</v>
          </cell>
          <cell r="AA137">
            <v>0</v>
          </cell>
          <cell r="AB137">
            <v>4.5413359999999999E-7</v>
          </cell>
          <cell r="AD137">
            <v>0.28911628782712595</v>
          </cell>
          <cell r="AE137">
            <v>0.98656003160848049</v>
          </cell>
          <cell r="AF137">
            <v>1.8274882359086775</v>
          </cell>
          <cell r="AG137">
            <v>239.59927224513288</v>
          </cell>
          <cell r="AH137">
            <v>3.0400597278707401E-3</v>
          </cell>
          <cell r="AI137">
            <v>7.0057819964630411E-2</v>
          </cell>
        </row>
        <row r="138">
          <cell r="I138" t="str">
            <v>Other Construction Equipment (&gt;25 and &lt;=50)</v>
          </cell>
          <cell r="J138" t="str">
            <v>Construction and Mining Equipment</v>
          </cell>
          <cell r="K138" t="str">
            <v>U</v>
          </cell>
          <cell r="L138" t="str">
            <v>P</v>
          </cell>
          <cell r="M138" t="str">
            <v>NHH</v>
          </cell>
          <cell r="N138" t="str">
            <v>NP</v>
          </cell>
          <cell r="O138" t="str">
            <v>Total</v>
          </cell>
          <cell r="P138" t="str">
            <v>Total</v>
          </cell>
          <cell r="Q138" t="str">
            <v>Total</v>
          </cell>
          <cell r="R138">
            <v>0.51275400000000004</v>
          </cell>
          <cell r="S138">
            <v>0.9831936</v>
          </cell>
          <cell r="T138">
            <v>1.266575</v>
          </cell>
          <cell r="U138">
            <v>2.96875E-5</v>
          </cell>
          <cell r="V138">
            <v>1.235269E-4</v>
          </cell>
          <cell r="W138">
            <v>1.1651540000000001E-4</v>
          </cell>
          <cell r="X138">
            <v>1.3747219999999999E-2</v>
          </cell>
          <cell r="Y138">
            <v>1.7771730000000001E-7</v>
          </cell>
          <cell r="Z138">
            <v>8.0465789999999994E-6</v>
          </cell>
          <cell r="AA138">
            <v>0</v>
          </cell>
          <cell r="AB138">
            <v>2.6786550000000001E-6</v>
          </cell>
          <cell r="AD138">
            <v>0.54785751249804715</v>
          </cell>
          <cell r="AE138">
            <v>2.2795836685674118</v>
          </cell>
          <cell r="AF138">
            <v>2.1501924113419779</v>
          </cell>
          <cell r="AG138">
            <v>253.69322957350414</v>
          </cell>
          <cell r="AH138">
            <v>3.2796213189345415E-3</v>
          </cell>
          <cell r="AI138">
            <v>0.14849275806514606</v>
          </cell>
        </row>
        <row r="139">
          <cell r="I139" t="str">
            <v>Other Construction Equipment (&gt;50 and &lt;=120)</v>
          </cell>
          <cell r="J139" t="str">
            <v>Construction and Mining Equipment</v>
          </cell>
          <cell r="K139" t="str">
            <v>U</v>
          </cell>
          <cell r="L139" t="str">
            <v>P</v>
          </cell>
          <cell r="M139" t="str">
            <v>NHH</v>
          </cell>
          <cell r="N139" t="str">
            <v>NP</v>
          </cell>
          <cell r="O139" t="str">
            <v>Total</v>
          </cell>
          <cell r="P139" t="str">
            <v>Total</v>
          </cell>
          <cell r="Q139" t="str">
            <v>Total</v>
          </cell>
          <cell r="R139">
            <v>0.84664030000000001</v>
          </cell>
          <cell r="S139">
            <v>1.623413</v>
          </cell>
          <cell r="T139">
            <v>5.9902090000000001</v>
          </cell>
          <cell r="U139">
            <v>6.7842089999999998E-5</v>
          </cell>
          <cell r="V139">
            <v>4.2237509999999999E-4</v>
          </cell>
          <cell r="W139">
            <v>4.8986609999999997E-4</v>
          </cell>
          <cell r="X139">
            <v>6.5574610000000005E-2</v>
          </cell>
          <cell r="Y139">
            <v>7.6922380000000002E-7</v>
          </cell>
          <cell r="Z139">
            <v>3.6217809999999998E-5</v>
          </cell>
          <cell r="AA139">
            <v>0</v>
          </cell>
          <cell r="AB139">
            <v>6.1212839999999997E-6</v>
          </cell>
          <cell r="AD139">
            <v>0.31593082006858386</v>
          </cell>
          <cell r="AE139">
            <v>1.9669398705073817</v>
          </cell>
          <cell r="AF139">
            <v>2.2812357151260954</v>
          </cell>
          <cell r="AG139">
            <v>305.37149302118439</v>
          </cell>
          <cell r="AH139">
            <v>3.58216419851264E-3</v>
          </cell>
          <cell r="AI139">
            <v>0.16866111309937767</v>
          </cell>
        </row>
        <row r="140">
          <cell r="I140" t="str">
            <v>Other Construction Equipment (&gt;120 and &lt;=175)</v>
          </cell>
          <cell r="J140" t="str">
            <v>Construction and Mining Equipment</v>
          </cell>
          <cell r="K140" t="str">
            <v>U</v>
          </cell>
          <cell r="L140" t="str">
            <v>P</v>
          </cell>
          <cell r="M140" t="str">
            <v>NHH</v>
          </cell>
          <cell r="N140" t="str">
            <v>NP</v>
          </cell>
          <cell r="O140" t="str">
            <v>Total</v>
          </cell>
          <cell r="P140" t="str">
            <v>Total</v>
          </cell>
          <cell r="Q140" t="str">
            <v>Total</v>
          </cell>
          <cell r="R140">
            <v>1.1686019999999999</v>
          </cell>
          <cell r="S140">
            <v>2.240767</v>
          </cell>
          <cell r="T140">
            <v>10.863440000000001</v>
          </cell>
          <cell r="U140">
            <v>9.0038589999999995E-5</v>
          </cell>
          <cell r="V140">
            <v>6.5672560000000003E-4</v>
          </cell>
          <cell r="W140">
            <v>7.4781309999999998E-4</v>
          </cell>
          <cell r="X140">
            <v>0.1192314</v>
          </cell>
          <cell r="Y140">
            <v>1.3415579999999999E-6</v>
          </cell>
          <cell r="Z140">
            <v>3.7489340000000003E-5</v>
          </cell>
          <cell r="AA140">
            <v>0</v>
          </cell>
          <cell r="AB140">
            <v>8.124037E-6</v>
          </cell>
          <cell r="AD140">
            <v>0.20830369715369779</v>
          </cell>
          <cell r="AE140">
            <v>1.5193304392647697</v>
          </cell>
          <cell r="AF140">
            <v>1.7300607829372712</v>
          </cell>
          <cell r="AG140">
            <v>275.84107477484275</v>
          </cell>
          <cell r="AH140">
            <v>3.103685779021201E-3</v>
          </cell>
          <cell r="AI140">
            <v>8.6731346257776926E-2</v>
          </cell>
        </row>
        <row r="141">
          <cell r="I141" t="str">
            <v>Other Construction Equipment (&gt;175 and &lt;=500)</v>
          </cell>
          <cell r="J141" t="str">
            <v>Construction and Mining Equipment</v>
          </cell>
          <cell r="K141" t="str">
            <v>U</v>
          </cell>
          <cell r="L141" t="str">
            <v>N</v>
          </cell>
          <cell r="M141" t="str">
            <v>NHH</v>
          </cell>
          <cell r="N141" t="str">
            <v>NP</v>
          </cell>
          <cell r="O141" t="str">
            <v>Total</v>
          </cell>
          <cell r="P141" t="str">
            <v>Total</v>
          </cell>
          <cell r="Q141" t="str">
            <v>Total</v>
          </cell>
          <cell r="R141">
            <v>2.7128260000000002</v>
          </cell>
          <cell r="S141">
            <v>5.2017790000000002</v>
          </cell>
          <cell r="T141">
            <v>59.801699999999997</v>
          </cell>
          <cell r="U141">
            <v>3.412418E-4</v>
          </cell>
          <cell r="V141">
            <v>1.28919E-3</v>
          </cell>
          <cell r="W141">
            <v>3.0989070000000001E-3</v>
          </cell>
          <cell r="X141">
            <v>0.66065280000000004</v>
          </cell>
          <cell r="Y141">
            <v>6.4845210000000003E-6</v>
          </cell>
          <cell r="Z141">
            <v>1.0261210000000001E-4</v>
          </cell>
          <cell r="AA141">
            <v>0</v>
          </cell>
          <cell r="AB141">
            <v>3.0789700000000001E-5</v>
          </cell>
          <cell r="AD141">
            <v>0.11902641806197459</v>
          </cell>
          <cell r="AE141">
            <v>0.44967430104200889</v>
          </cell>
          <cell r="AF141">
            <v>1.0809103694716751</v>
          </cell>
          <cell r="AG141">
            <v>230.43817131023829</v>
          </cell>
          <cell r="AH141">
            <v>2.2618252144891203E-3</v>
          </cell>
          <cell r="AI141">
            <v>3.5791484843935129E-2</v>
          </cell>
        </row>
      </sheetData>
      <sheetData sheetId="2">
        <row r="4">
          <cell r="I4" t="str">
            <v>Description</v>
          </cell>
          <cell r="J4" t="str">
            <v>Class</v>
          </cell>
          <cell r="K4" t="str">
            <v>C/R</v>
          </cell>
          <cell r="L4" t="str">
            <v>Pre</v>
          </cell>
          <cell r="M4" t="str">
            <v>Hand</v>
          </cell>
          <cell r="N4" t="str">
            <v>Port</v>
          </cell>
          <cell r="O4" t="str">
            <v>County</v>
          </cell>
          <cell r="P4" t="str">
            <v>Air Basin</v>
          </cell>
          <cell r="Q4" t="str">
            <v>Air Dist.</v>
          </cell>
          <cell r="R4" t="str">
            <v>Population</v>
          </cell>
          <cell r="S4" t="str">
            <v>Activity</v>
          </cell>
          <cell r="T4" t="str">
            <v>Consumption</v>
          </cell>
          <cell r="U4" t="str">
            <v>ROG Exhaust</v>
          </cell>
          <cell r="V4" t="str">
            <v>CO Exhaust</v>
          </cell>
          <cell r="W4" t="str">
            <v>NOX Exhaust</v>
          </cell>
          <cell r="X4" t="str">
            <v>CO2 Exhaust</v>
          </cell>
          <cell r="Y4" t="str">
            <v>SO2 Exhaust</v>
          </cell>
          <cell r="Z4" t="str">
            <v>PM Exhaust</v>
          </cell>
          <cell r="AA4" t="str">
            <v>N2O Exhaust</v>
          </cell>
          <cell r="AB4" t="str">
            <v>CH4 Exhaust</v>
          </cell>
          <cell r="AD4" t="str">
            <v>ROG</v>
          </cell>
          <cell r="AE4" t="str">
            <v>CO</v>
          </cell>
          <cell r="AF4" t="str">
            <v>NOX</v>
          </cell>
          <cell r="AG4" t="str">
            <v>CO2</v>
          </cell>
          <cell r="AH4" t="str">
            <v>SO2</v>
          </cell>
          <cell r="AI4" t="str">
            <v>PM</v>
          </cell>
        </row>
        <row r="5">
          <cell r="I5" t="str">
            <v>Pavers (&gt;50 and &lt;=120)</v>
          </cell>
          <cell r="J5" t="str">
            <v>Construction and Mining Equipment</v>
          </cell>
          <cell r="K5" t="str">
            <v>U</v>
          </cell>
          <cell r="L5" t="str">
            <v>P</v>
          </cell>
          <cell r="M5" t="str">
            <v>NHH</v>
          </cell>
          <cell r="N5" t="str">
            <v>NP</v>
          </cell>
          <cell r="O5" t="str">
            <v>Total</v>
          </cell>
          <cell r="P5" t="str">
            <v>Total</v>
          </cell>
          <cell r="Q5" t="str">
            <v>Total</v>
          </cell>
          <cell r="R5">
            <v>6.2208230000000002</v>
          </cell>
          <cell r="S5">
            <v>14.185040000000001</v>
          </cell>
          <cell r="T5">
            <v>44.961950000000002</v>
          </cell>
          <cell r="U5">
            <v>8.3125850000000004E-4</v>
          </cell>
          <cell r="V5">
            <v>3.4973669999999999E-3</v>
          </cell>
          <cell r="W5">
            <v>4.9995370000000001E-3</v>
          </cell>
          <cell r="X5">
            <v>0.4903362</v>
          </cell>
          <cell r="Y5">
            <v>5.7518959999999998E-6</v>
          </cell>
          <cell r="Z5">
            <v>4.2329679999999998E-4</v>
          </cell>
          <cell r="AA5">
            <v>0</v>
          </cell>
          <cell r="AB5">
            <v>7.5003119999999995E-5</v>
          </cell>
          <cell r="AD5">
            <v>0.44302407747880868</v>
          </cell>
          <cell r="AE5">
            <v>1.8639421897999584</v>
          </cell>
          <cell r="AF5">
            <v>2.6645324736482943</v>
          </cell>
          <cell r="AG5">
            <v>261.32754451168273</v>
          </cell>
          <cell r="AH5">
            <v>3.0655066013208277E-3</v>
          </cell>
          <cell r="AI5">
            <v>0.22559850433978332</v>
          </cell>
        </row>
        <row r="6">
          <cell r="I6" t="str">
            <v>Pavers (&gt;50 and &lt;=120)</v>
          </cell>
          <cell r="J6" t="str">
            <v>Construction and Mining Equipment</v>
          </cell>
          <cell r="K6" t="str">
            <v>U</v>
          </cell>
          <cell r="L6" t="str">
            <v>P</v>
          </cell>
          <cell r="M6" t="str">
            <v>NHH</v>
          </cell>
          <cell r="N6" t="str">
            <v>NP</v>
          </cell>
          <cell r="O6" t="str">
            <v>Total</v>
          </cell>
          <cell r="P6" t="str">
            <v>Total</v>
          </cell>
          <cell r="Q6" t="str">
            <v>Total</v>
          </cell>
          <cell r="R6">
            <v>6.2208230000000002</v>
          </cell>
          <cell r="S6">
            <v>14.185040000000001</v>
          </cell>
          <cell r="T6">
            <v>44.961950000000002</v>
          </cell>
          <cell r="U6">
            <v>8.3125850000000004E-4</v>
          </cell>
          <cell r="V6">
            <v>3.4973669999999999E-3</v>
          </cell>
          <cell r="W6">
            <v>4.9995370000000001E-3</v>
          </cell>
          <cell r="X6">
            <v>0.4903362</v>
          </cell>
          <cell r="Y6">
            <v>5.7518959999999998E-6</v>
          </cell>
          <cell r="Z6">
            <v>4.2329679999999998E-4</v>
          </cell>
          <cell r="AA6">
            <v>0</v>
          </cell>
          <cell r="AB6">
            <v>7.5003119999999995E-5</v>
          </cell>
          <cell r="AD6">
            <v>0.44302407747880868</v>
          </cell>
          <cell r="AE6">
            <v>1.8639421897999584</v>
          </cell>
          <cell r="AF6">
            <v>2.6645324736482943</v>
          </cell>
          <cell r="AG6">
            <v>261.32754451168273</v>
          </cell>
          <cell r="AH6">
            <v>3.0655066013208277E-3</v>
          </cell>
          <cell r="AI6">
            <v>0.22559850433978332</v>
          </cell>
        </row>
        <row r="7">
          <cell r="I7" t="str">
            <v>Pavers (&gt;50 and &lt;=120)</v>
          </cell>
          <cell r="J7" t="str">
            <v>Construction and Mining Equipment</v>
          </cell>
          <cell r="K7" t="str">
            <v>U</v>
          </cell>
          <cell r="L7" t="str">
            <v>P</v>
          </cell>
          <cell r="M7" t="str">
            <v>NHH</v>
          </cell>
          <cell r="N7" t="str">
            <v>NP</v>
          </cell>
          <cell r="O7" t="str">
            <v>Total</v>
          </cell>
          <cell r="P7" t="str">
            <v>Total</v>
          </cell>
          <cell r="Q7" t="str">
            <v>Total</v>
          </cell>
          <cell r="R7">
            <v>6.2208230000000002</v>
          </cell>
          <cell r="S7">
            <v>14.185040000000001</v>
          </cell>
          <cell r="T7">
            <v>44.961950000000002</v>
          </cell>
          <cell r="U7">
            <v>8.3125850000000004E-4</v>
          </cell>
          <cell r="V7">
            <v>3.4973669999999999E-3</v>
          </cell>
          <cell r="W7">
            <v>4.9995370000000001E-3</v>
          </cell>
          <cell r="X7">
            <v>0.4903362</v>
          </cell>
          <cell r="Y7">
            <v>5.7518959999999998E-6</v>
          </cell>
          <cell r="Z7">
            <v>4.2329679999999998E-4</v>
          </cell>
          <cell r="AA7">
            <v>0</v>
          </cell>
          <cell r="AB7">
            <v>7.5003119999999995E-5</v>
          </cell>
          <cell r="AD7">
            <v>0.44302407747880868</v>
          </cell>
          <cell r="AE7">
            <v>1.8639421897999584</v>
          </cell>
          <cell r="AF7">
            <v>2.6645324736482943</v>
          </cell>
          <cell r="AG7">
            <v>261.32754451168273</v>
          </cell>
          <cell r="AH7">
            <v>3.0655066013208277E-3</v>
          </cell>
          <cell r="AI7">
            <v>0.22559850433978332</v>
          </cell>
        </row>
        <row r="8">
          <cell r="I8" t="str">
            <v>Pavers (&gt;120 and &lt;=175)</v>
          </cell>
          <cell r="J8" t="str">
            <v>Construction and Mining Equipment</v>
          </cell>
          <cell r="K8" t="str">
            <v>U</v>
          </cell>
          <cell r="L8" t="str">
            <v>P</v>
          </cell>
          <cell r="M8" t="str">
            <v>NHH</v>
          </cell>
          <cell r="N8" t="str">
            <v>NP</v>
          </cell>
          <cell r="O8" t="str">
            <v>Total</v>
          </cell>
          <cell r="P8" t="str">
            <v>Total</v>
          </cell>
          <cell r="Q8" t="str">
            <v>Total</v>
          </cell>
          <cell r="R8">
            <v>3.8668339999999999</v>
          </cell>
          <cell r="S8">
            <v>8.8173549999999992</v>
          </cell>
          <cell r="T8">
            <v>51.616430000000001</v>
          </cell>
          <cell r="U8">
            <v>6.7662519999999999E-4</v>
          </cell>
          <cell r="V8">
            <v>3.3829889999999999E-3</v>
          </cell>
          <cell r="W8">
            <v>4.9945349999999996E-3</v>
          </cell>
          <cell r="X8">
            <v>0.56506149999999999</v>
          </cell>
          <cell r="Y8">
            <v>6.3579130000000003E-6</v>
          </cell>
          <cell r="Z8">
            <v>2.785466E-4</v>
          </cell>
          <cell r="AA8">
            <v>0</v>
          </cell>
          <cell r="AB8">
            <v>6.1050799999999995E-5</v>
          </cell>
          <cell r="AD8">
            <v>0.39780921112964152</v>
          </cell>
          <cell r="AE8">
            <v>1.9889655090443792</v>
          </cell>
          <cell r="AF8">
            <v>2.9364440288499218</v>
          </cell>
          <cell r="AG8">
            <v>332.21740714760841</v>
          </cell>
          <cell r="AH8">
            <v>3.7380167853057985E-3</v>
          </cell>
          <cell r="AI8">
            <v>0.16376629662750339</v>
          </cell>
        </row>
        <row r="9">
          <cell r="I9" t="str">
            <v>Pavers (&gt;175 and &lt;=250)</v>
          </cell>
          <cell r="J9" t="str">
            <v>Construction and Mining Equipment</v>
          </cell>
          <cell r="K9" t="str">
            <v>U</v>
          </cell>
          <cell r="L9" t="str">
            <v>N</v>
          </cell>
          <cell r="M9" t="str">
            <v>NHH</v>
          </cell>
          <cell r="N9" t="str">
            <v>NP</v>
          </cell>
          <cell r="O9" t="str">
            <v>Total</v>
          </cell>
          <cell r="P9" t="str">
            <v>Total</v>
          </cell>
          <cell r="Q9" t="str">
            <v>Total</v>
          </cell>
          <cell r="R9">
            <v>0.4659565</v>
          </cell>
          <cell r="S9">
            <v>1.0624979999999999</v>
          </cell>
          <cell r="T9">
            <v>9.3654279999999996</v>
          </cell>
          <cell r="U9">
            <v>9.3398750000000001E-5</v>
          </cell>
          <cell r="V9">
            <v>2.8414990000000002E-4</v>
          </cell>
          <cell r="W9">
            <v>8.2653519999999995E-4</v>
          </cell>
          <cell r="X9">
            <v>0.1031672</v>
          </cell>
          <cell r="Y9">
            <v>1.160808E-6</v>
          </cell>
          <cell r="Z9">
            <v>3.1158490000000003E-5</v>
          </cell>
          <cell r="AA9">
            <v>0</v>
          </cell>
          <cell r="AB9">
            <v>8.4272199999999993E-6</v>
          </cell>
          <cell r="AD9">
            <v>0.31898919715613588</v>
          </cell>
          <cell r="AE9">
            <v>0.97047068052833996</v>
          </cell>
          <cell r="AF9">
            <v>2.822905016065913</v>
          </cell>
          <cell r="AG9">
            <v>352.35184947171666</v>
          </cell>
          <cell r="AH9">
            <v>3.9645628230829625E-3</v>
          </cell>
          <cell r="AI9">
            <v>0.10641707420813971</v>
          </cell>
        </row>
        <row r="10">
          <cell r="I10" t="str">
            <v>Pavers (&gt;250 and &lt;=500)</v>
          </cell>
          <cell r="J10" t="str">
            <v>Construction and Mining Equipment</v>
          </cell>
          <cell r="K10" t="str">
            <v>U</v>
          </cell>
          <cell r="L10" t="str">
            <v>N</v>
          </cell>
          <cell r="M10" t="str">
            <v>NHH</v>
          </cell>
          <cell r="N10" t="str">
            <v>NP</v>
          </cell>
          <cell r="O10" t="str">
            <v>Total</v>
          </cell>
          <cell r="P10" t="str">
            <v>Total</v>
          </cell>
          <cell r="Q10" t="str">
            <v>Total</v>
          </cell>
          <cell r="R10">
            <v>0.47805940000000002</v>
          </cell>
          <cell r="S10">
            <v>1.090096</v>
          </cell>
          <cell r="T10">
            <v>11.53636</v>
          </cell>
          <cell r="U10">
            <v>1.0650939999999999E-4</v>
          </cell>
          <cell r="V10">
            <v>4.1437960000000003E-4</v>
          </cell>
          <cell r="W10">
            <v>9.1266139999999997E-4</v>
          </cell>
          <cell r="X10">
            <v>0.1270163</v>
          </cell>
          <cell r="Y10">
            <v>1.246706E-6</v>
          </cell>
          <cell r="Z10">
            <v>3.4858409999999999E-5</v>
          </cell>
          <cell r="AA10">
            <v>0</v>
          </cell>
          <cell r="AB10">
            <v>9.6101680000000007E-6</v>
          </cell>
          <cell r="AD10">
            <v>0.17727856570430492</v>
          </cell>
          <cell r="AE10">
            <v>0.68971021473338134</v>
          </cell>
          <cell r="AF10">
            <v>1.5190706544744683</v>
          </cell>
          <cell r="AG10">
            <v>211.41108188636599</v>
          </cell>
          <cell r="AH10">
            <v>2.0750680365765953E-3</v>
          </cell>
          <cell r="AI10">
            <v>5.8019751566834483E-2</v>
          </cell>
        </row>
        <row r="11">
          <cell r="I11" t="str">
            <v>Plate Compactors (&lt;=15)</v>
          </cell>
          <cell r="J11" t="str">
            <v>Construction and Mining Equipment</v>
          </cell>
          <cell r="K11" t="str">
            <v>U</v>
          </cell>
          <cell r="L11" t="str">
            <v>P</v>
          </cell>
          <cell r="M11" t="str">
            <v>NHH</v>
          </cell>
          <cell r="N11" t="str">
            <v>NP</v>
          </cell>
          <cell r="O11" t="str">
            <v>Total</v>
          </cell>
          <cell r="P11" t="str">
            <v>Total</v>
          </cell>
          <cell r="Q11" t="str">
            <v>Total</v>
          </cell>
          <cell r="R11">
            <v>1.9485459999999999</v>
          </cell>
          <cell r="S11">
            <v>3.205864</v>
          </cell>
          <cell r="T11">
            <v>0.63109939999999998</v>
          </cell>
          <cell r="U11">
            <v>8.0418880000000005E-6</v>
          </cell>
          <cell r="V11">
            <v>4.2182969999999997E-5</v>
          </cell>
          <cell r="W11">
            <v>5.0361359999999999E-5</v>
          </cell>
          <cell r="X11">
            <v>6.9085250000000004E-3</v>
          </cell>
          <cell r="Y11">
            <v>1.075028E-7</v>
          </cell>
          <cell r="Z11">
            <v>1.965238E-6</v>
          </cell>
          <cell r="AA11">
            <v>0</v>
          </cell>
          <cell r="AB11">
            <v>7.2560670000000004E-7</v>
          </cell>
          <cell r="AD11">
            <v>0.15171366790356672</v>
          </cell>
          <cell r="AE11">
            <v>0.7957998298118697</v>
          </cell>
          <cell r="AF11">
            <v>0.95008866651860457</v>
          </cell>
          <cell r="AG11">
            <v>130.33228858117502</v>
          </cell>
          <cell r="AH11">
            <v>2.0280864515774843E-3</v>
          </cell>
          <cell r="AI11">
            <v>3.7075058155929257E-2</v>
          </cell>
        </row>
        <row r="12">
          <cell r="I12" t="str">
            <v>Rollers (&lt;=15)</v>
          </cell>
          <cell r="J12" t="str">
            <v>Construction and Mining Equipment</v>
          </cell>
          <cell r="K12" t="str">
            <v>U</v>
          </cell>
          <cell r="L12" t="str">
            <v>P</v>
          </cell>
          <cell r="M12" t="str">
            <v>NHH</v>
          </cell>
          <cell r="N12" t="str">
            <v>NP</v>
          </cell>
          <cell r="O12" t="str">
            <v>Total</v>
          </cell>
          <cell r="P12" t="str">
            <v>Total</v>
          </cell>
          <cell r="Q12" t="str">
            <v>Total</v>
          </cell>
          <cell r="R12">
            <v>3.6610870000000002</v>
          </cell>
          <cell r="S12">
            <v>6.9771510000000001</v>
          </cell>
          <cell r="T12">
            <v>2.0123470000000001</v>
          </cell>
          <cell r="U12">
            <v>2.5642660000000002E-5</v>
          </cell>
          <cell r="V12">
            <v>1.3450619999999999E-4</v>
          </cell>
          <cell r="W12">
            <v>1.605841E-4</v>
          </cell>
          <cell r="X12">
            <v>2.2028780000000001E-2</v>
          </cell>
          <cell r="Y12">
            <v>3.4278730000000001E-7</v>
          </cell>
          <cell r="Z12">
            <v>6.2748889999999997E-6</v>
          </cell>
          <cell r="AA12">
            <v>0</v>
          </cell>
          <cell r="AB12">
            <v>2.3136959999999999E-6</v>
          </cell>
          <cell r="AD12">
            <v>0.22227812997024146</v>
          </cell>
          <cell r="AE12">
            <v>1.1659393606358812</v>
          </cell>
          <cell r="AF12">
            <v>1.3919902791268239</v>
          </cell>
          <cell r="AG12">
            <v>190.95195365558234</v>
          </cell>
          <cell r="AH12">
            <v>2.9713812849972718E-3</v>
          </cell>
          <cell r="AI12">
            <v>5.439258613150267E-2</v>
          </cell>
        </row>
        <row r="13">
          <cell r="I13" t="str">
            <v>Rollers (&gt;15 and &lt;=25)</v>
          </cell>
          <cell r="J13" t="str">
            <v>Construction and Mining Equipment</v>
          </cell>
          <cell r="K13" t="str">
            <v>U</v>
          </cell>
          <cell r="L13" t="str">
            <v>P</v>
          </cell>
          <cell r="M13" t="str">
            <v>NHH</v>
          </cell>
          <cell r="N13" t="str">
            <v>NP</v>
          </cell>
          <cell r="O13" t="str">
            <v>Total</v>
          </cell>
          <cell r="P13" t="str">
            <v>Total</v>
          </cell>
          <cell r="Q13" t="str">
            <v>Total</v>
          </cell>
          <cell r="R13">
            <v>1.5309999999999999</v>
          </cell>
          <cell r="S13">
            <v>2.9177179999999998</v>
          </cell>
          <cell r="T13">
            <v>1.7713950000000001</v>
          </cell>
          <cell r="U13">
            <v>2.346127E-5</v>
          </cell>
          <cell r="V13">
            <v>8.0076470000000003E-5</v>
          </cell>
          <cell r="W13">
            <v>1.4825649999999999E-4</v>
          </cell>
          <cell r="X13">
            <v>1.944763E-2</v>
          </cell>
          <cell r="Y13">
            <v>2.4675359999999999E-7</v>
          </cell>
          <cell r="Z13">
            <v>5.6160010000000003E-6</v>
          </cell>
          <cell r="AA13">
            <v>0</v>
          </cell>
          <cell r="AB13">
            <v>2.1168729999999999E-6</v>
          </cell>
          <cell r="AD13">
            <v>0.29179055884084759</v>
          </cell>
          <cell r="AE13">
            <v>0.99592042252198487</v>
          </cell>
          <cell r="AF13">
            <v>1.8438834294472599</v>
          </cell>
          <cell r="AG13">
            <v>241.87244875618552</v>
          </cell>
          <cell r="AH13">
            <v>3.0689033816153587E-3</v>
          </cell>
          <cell r="AI13">
            <v>6.9846861241559338E-2</v>
          </cell>
        </row>
        <row r="14">
          <cell r="I14" t="str">
            <v>Rollers (&gt;25 and &lt;=50)</v>
          </cell>
          <cell r="J14" t="str">
            <v>Construction and Mining Equipment</v>
          </cell>
          <cell r="K14" t="str">
            <v>U</v>
          </cell>
          <cell r="L14" t="str">
            <v>P</v>
          </cell>
          <cell r="M14" t="str">
            <v>NHH</v>
          </cell>
          <cell r="N14" t="str">
            <v>NP</v>
          </cell>
          <cell r="O14" t="str">
            <v>Total</v>
          </cell>
          <cell r="P14" t="str">
            <v>Total</v>
          </cell>
          <cell r="Q14" t="str">
            <v>Total</v>
          </cell>
          <cell r="R14">
            <v>4.7624380000000004</v>
          </cell>
          <cell r="S14">
            <v>9.1460550000000005</v>
          </cell>
          <cell r="T14">
            <v>11.002940000000001</v>
          </cell>
          <cell r="U14">
            <v>3.6876500000000001E-4</v>
          </cell>
          <cell r="V14">
            <v>1.2295349999999999E-3</v>
          </cell>
          <cell r="W14">
            <v>1.063247E-3</v>
          </cell>
          <cell r="X14">
            <v>0.118715</v>
          </cell>
          <cell r="Y14">
            <v>1.534688E-6</v>
          </cell>
          <cell r="Z14">
            <v>8.8174210000000001E-5</v>
          </cell>
          <cell r="AA14">
            <v>0</v>
          </cell>
          <cell r="AB14">
            <v>3.3273070000000003E-5</v>
          </cell>
          <cell r="AD14">
            <v>0.73155826856497141</v>
          </cell>
          <cell r="AE14">
            <v>2.4391590735021822</v>
          </cell>
          <cell r="AF14">
            <v>2.1092759192897921</v>
          </cell>
          <cell r="AG14">
            <v>235.50754505631119</v>
          </cell>
          <cell r="AH14">
            <v>3.0445234663469662E-3</v>
          </cell>
          <cell r="AI14">
            <v>0.1749205385535075</v>
          </cell>
        </row>
        <row r="15">
          <cell r="I15" t="str">
            <v>Rollers (&gt;50 and &lt;=120)</v>
          </cell>
          <cell r="J15" t="str">
            <v>Construction and Mining Equipment</v>
          </cell>
          <cell r="K15" t="str">
            <v>U</v>
          </cell>
          <cell r="L15" t="str">
            <v>P</v>
          </cell>
          <cell r="M15" t="str">
            <v>NHH</v>
          </cell>
          <cell r="N15" t="str">
            <v>NP</v>
          </cell>
          <cell r="O15" t="str">
            <v>Total</v>
          </cell>
          <cell r="P15" t="str">
            <v>Total</v>
          </cell>
          <cell r="Q15" t="str">
            <v>Total</v>
          </cell>
          <cell r="R15">
            <v>25.5671</v>
          </cell>
          <cell r="S15">
            <v>49.100490000000001</v>
          </cell>
          <cell r="T15">
            <v>132.4126</v>
          </cell>
          <cell r="U15">
            <v>1.9714519999999998E-3</v>
          </cell>
          <cell r="V15">
            <v>9.7537639999999998E-3</v>
          </cell>
          <cell r="W15">
            <v>1.260039E-2</v>
          </cell>
          <cell r="X15">
            <v>1.446888</v>
          </cell>
          <cell r="Y15">
            <v>1.697274E-5</v>
          </cell>
          <cell r="Z15">
            <v>1.032282E-3</v>
          </cell>
          <cell r="AA15">
            <v>0</v>
          </cell>
          <cell r="AB15">
            <v>1.7788100000000001E-4</v>
          </cell>
          <cell r="AD15">
            <v>0.30354436625785197</v>
          </cell>
          <cell r="AE15">
            <v>1.5017865573235625</v>
          </cell>
          <cell r="AF15">
            <v>1.9400814207760453</v>
          </cell>
          <cell r="AG15">
            <v>222.77727330216055</v>
          </cell>
          <cell r="AH15">
            <v>2.6132919325245027E-3</v>
          </cell>
          <cell r="AI15">
            <v>0.1589404081303466</v>
          </cell>
        </row>
        <row r="16">
          <cell r="I16" t="str">
            <v>Rollers (&gt;120 and &lt;=175)</v>
          </cell>
          <cell r="J16" t="str">
            <v>Construction and Mining Equipment</v>
          </cell>
          <cell r="K16" t="str">
            <v>U</v>
          </cell>
          <cell r="L16" t="str">
            <v>P</v>
          </cell>
          <cell r="M16" t="str">
            <v>NHH</v>
          </cell>
          <cell r="N16" t="str">
            <v>NP</v>
          </cell>
          <cell r="O16" t="str">
            <v>Total</v>
          </cell>
          <cell r="P16" t="str">
            <v>Total</v>
          </cell>
          <cell r="Q16" t="str">
            <v>Total</v>
          </cell>
          <cell r="R16">
            <v>10.2813</v>
          </cell>
          <cell r="S16">
            <v>19.744789999999998</v>
          </cell>
          <cell r="T16">
            <v>97.301519999999996</v>
          </cell>
          <cell r="U16">
            <v>1.028752E-3</v>
          </cell>
          <cell r="V16">
            <v>6.0723349999999999E-3</v>
          </cell>
          <cell r="W16">
            <v>7.9171280000000007E-3</v>
          </cell>
          <cell r="X16">
            <v>1.066702</v>
          </cell>
          <cell r="Y16">
            <v>1.200223E-5</v>
          </cell>
          <cell r="Z16">
            <v>4.3041809999999999E-4</v>
          </cell>
          <cell r="AA16">
            <v>0</v>
          </cell>
          <cell r="AB16">
            <v>9.2822660000000006E-5</v>
          </cell>
          <cell r="AD16">
            <v>0.27009911819776256</v>
          </cell>
          <cell r="AE16">
            <v>1.5942932105127481</v>
          </cell>
          <cell r="AF16">
            <v>2.0786441158401789</v>
          </cell>
          <cell r="AG16">
            <v>280.06290104883374</v>
          </cell>
          <cell r="AH16">
            <v>3.151188760174204E-3</v>
          </cell>
          <cell r="AI16">
            <v>0.11300638955390259</v>
          </cell>
        </row>
        <row r="17">
          <cell r="I17" t="str">
            <v>Rollers (&gt;175 and &lt;=250)</v>
          </cell>
          <cell r="J17" t="str">
            <v>Construction and Mining Equipment</v>
          </cell>
          <cell r="K17" t="str">
            <v>U</v>
          </cell>
          <cell r="L17" t="str">
            <v>N</v>
          </cell>
          <cell r="M17" t="str">
            <v>NHH</v>
          </cell>
          <cell r="N17" t="str">
            <v>NP</v>
          </cell>
          <cell r="O17" t="str">
            <v>Total</v>
          </cell>
          <cell r="P17" t="str">
            <v>Total</v>
          </cell>
          <cell r="Q17" t="str">
            <v>Total</v>
          </cell>
          <cell r="R17">
            <v>1.4583839999999999</v>
          </cell>
          <cell r="S17">
            <v>2.8007610000000001</v>
          </cell>
          <cell r="T17">
            <v>19.41123</v>
          </cell>
          <cell r="U17">
            <v>1.4631790000000001E-4</v>
          </cell>
          <cell r="V17">
            <v>4.8407129999999997E-4</v>
          </cell>
          <cell r="W17">
            <v>1.4042939999999999E-3</v>
          </cell>
          <cell r="X17">
            <v>0.21419150000000001</v>
          </cell>
          <cell r="Y17">
            <v>2.4100229999999998E-6</v>
          </cell>
          <cell r="Z17">
            <v>4.6791739999999997E-5</v>
          </cell>
          <cell r="AA17">
            <v>0</v>
          </cell>
          <cell r="AB17">
            <v>1.320203E-5</v>
          </cell>
          <cell r="AD17">
            <v>0.18957647422254167</v>
          </cell>
          <cell r="AE17">
            <v>0.62718594462005151</v>
          </cell>
          <cell r="AF17">
            <v>1.8194705179056692</v>
          </cell>
          <cell r="AG17">
            <v>277.51675890945353</v>
          </cell>
          <cell r="AH17">
            <v>3.1225411459242683E-3</v>
          </cell>
          <cell r="AI17">
            <v>6.0625617863145048E-2</v>
          </cell>
        </row>
        <row r="18">
          <cell r="I18" t="str">
            <v>Rollers (&gt;250 and &lt;=500)</v>
          </cell>
          <cell r="J18" t="str">
            <v>Construction and Mining Equipment</v>
          </cell>
          <cell r="K18" t="str">
            <v>U</v>
          </cell>
          <cell r="L18" t="str">
            <v>N</v>
          </cell>
          <cell r="M18" t="str">
            <v>NHH</v>
          </cell>
          <cell r="N18" t="str">
            <v>NP</v>
          </cell>
          <cell r="O18" t="str">
            <v>Total</v>
          </cell>
          <cell r="P18" t="str">
            <v>Total</v>
          </cell>
          <cell r="Q18" t="str">
            <v>Total</v>
          </cell>
          <cell r="R18">
            <v>1.0226839999999999</v>
          </cell>
          <cell r="S18">
            <v>1.9640200000000001</v>
          </cell>
          <cell r="T18">
            <v>19.482600000000001</v>
          </cell>
          <cell r="U18">
            <v>1.368299E-4</v>
          </cell>
          <cell r="V18">
            <v>5.2074010000000004E-4</v>
          </cell>
          <cell r="W18">
            <v>1.2483220000000001E-3</v>
          </cell>
          <cell r="X18">
            <v>0.2149662</v>
          </cell>
          <cell r="Y18">
            <v>2.109964E-6</v>
          </cell>
          <cell r="Z18">
            <v>4.3459169999999997E-5</v>
          </cell>
          <cell r="AA18">
            <v>0</v>
          </cell>
          <cell r="AB18">
            <v>1.234595E-5</v>
          </cell>
          <cell r="AD18">
            <v>0.12640613158725472</v>
          </cell>
          <cell r="AE18">
            <v>0.48106986560218329</v>
          </cell>
          <cell r="AF18">
            <v>1.1532242221565971</v>
          </cell>
          <cell r="AG18">
            <v>198.58997020396941</v>
          </cell>
          <cell r="AH18">
            <v>1.9492259150110489E-3</v>
          </cell>
          <cell r="AI18">
            <v>4.0148429266504408E-2</v>
          </cell>
        </row>
        <row r="19">
          <cell r="I19" t="str">
            <v>Scrapers (&lt;=120)</v>
          </cell>
          <cell r="J19" t="str">
            <v>Construction and Mining Equipment</v>
          </cell>
          <cell r="K19" t="str">
            <v>U</v>
          </cell>
          <cell r="L19" t="str">
            <v>P</v>
          </cell>
          <cell r="M19" t="str">
            <v>NHH</v>
          </cell>
          <cell r="N19" t="str">
            <v>NP</v>
          </cell>
          <cell r="O19" t="str">
            <v>Total</v>
          </cell>
          <cell r="P19" t="str">
            <v>Total</v>
          </cell>
          <cell r="Q19" t="str">
            <v>Total</v>
          </cell>
          <cell r="R19">
            <v>0.23600389999999999</v>
          </cell>
          <cell r="S19">
            <v>0.71775319999999998</v>
          </cell>
          <cell r="T19">
            <v>3.0875119999999998</v>
          </cell>
          <cell r="U19">
            <v>5.6603069999999998E-5</v>
          </cell>
          <cell r="V19">
            <v>2.431631E-4</v>
          </cell>
          <cell r="W19">
            <v>3.3459830000000002E-4</v>
          </cell>
          <cell r="X19">
            <v>3.3668429999999999E-2</v>
          </cell>
          <cell r="Y19">
            <v>3.9494769999999999E-7</v>
          </cell>
          <cell r="Z19">
            <v>2.8306160000000001E-5</v>
          </cell>
          <cell r="AA19">
            <v>0</v>
          </cell>
          <cell r="AB19">
            <v>5.1072059999999997E-6</v>
          </cell>
          <cell r="AD19">
            <v>0.59619268740285658</v>
          </cell>
          <cell r="AE19">
            <v>2.5612049322803441</v>
          </cell>
          <cell r="AF19">
            <v>3.5242798610998878</v>
          </cell>
          <cell r="AG19">
            <v>354.62514245843835</v>
          </cell>
          <cell r="AH19">
            <v>4.1599321493794809E-3</v>
          </cell>
          <cell r="AI19">
            <v>0.29814505821778303</v>
          </cell>
        </row>
        <row r="20">
          <cell r="I20" t="str">
            <v>Scrapers (&gt;120 and &lt;=175)</v>
          </cell>
          <cell r="J20" t="str">
            <v>Construction and Mining Equipment</v>
          </cell>
          <cell r="K20" t="str">
            <v>U</v>
          </cell>
          <cell r="L20" t="str">
            <v>P</v>
          </cell>
          <cell r="M20" t="str">
            <v>NHH</v>
          </cell>
          <cell r="N20" t="str">
            <v>NP</v>
          </cell>
          <cell r="O20" t="str">
            <v>Total</v>
          </cell>
          <cell r="P20" t="str">
            <v>Total</v>
          </cell>
          <cell r="Q20" t="str">
            <v>Total</v>
          </cell>
          <cell r="R20">
            <v>2.1603439999999998</v>
          </cell>
          <cell r="S20">
            <v>6.5702020000000001</v>
          </cell>
          <cell r="T20">
            <v>44.402180000000001</v>
          </cell>
          <cell r="U20">
            <v>5.8554560000000002E-4</v>
          </cell>
          <cell r="V20">
            <v>2.9544060000000001E-3</v>
          </cell>
          <cell r="W20">
            <v>4.1672669999999997E-3</v>
          </cell>
          <cell r="X20">
            <v>0.48600070000000001</v>
          </cell>
          <cell r="Y20">
            <v>5.4683419999999997E-6</v>
          </cell>
          <cell r="Z20">
            <v>2.3508669999999999E-4</v>
          </cell>
          <cell r="AA20">
            <v>0</v>
          </cell>
          <cell r="AB20">
            <v>5.2832840000000003E-5</v>
          </cell>
          <cell r="AD20">
            <v>0.46200533718750203</v>
          </cell>
          <cell r="AE20">
            <v>2.3310760771130021</v>
          </cell>
          <cell r="AF20">
            <v>3.2880438269630061</v>
          </cell>
          <cell r="AG20">
            <v>383.46273505746097</v>
          </cell>
          <cell r="AH20">
            <v>4.3146139080655352E-3</v>
          </cell>
          <cell r="AI20">
            <v>0.18548736443719691</v>
          </cell>
        </row>
        <row r="21">
          <cell r="I21" t="str">
            <v>Scrapers (&gt;175 and &lt;=250)</v>
          </cell>
          <cell r="J21" t="str">
            <v>Construction and Mining Equipment</v>
          </cell>
          <cell r="K21" t="str">
            <v>U</v>
          </cell>
          <cell r="L21" t="str">
            <v>N</v>
          </cell>
          <cell r="M21" t="str">
            <v>NHH</v>
          </cell>
          <cell r="N21" t="str">
            <v>NP</v>
          </cell>
          <cell r="O21" t="str">
            <v>Total</v>
          </cell>
          <cell r="P21" t="str">
            <v>Total</v>
          </cell>
          <cell r="Q21" t="str">
            <v>Total</v>
          </cell>
          <cell r="R21">
            <v>2.1058819999999998</v>
          </cell>
          <cell r="S21">
            <v>6.4045649999999998</v>
          </cell>
          <cell r="T21">
            <v>60.836060000000003</v>
          </cell>
          <cell r="U21">
            <v>6.1187630000000002E-4</v>
          </cell>
          <cell r="V21">
            <v>1.8153920000000001E-3</v>
          </cell>
          <cell r="W21">
            <v>5.1782729999999997E-3</v>
          </cell>
          <cell r="X21">
            <v>0.67018089999999997</v>
          </cell>
          <cell r="Y21">
            <v>7.5406850000000003E-6</v>
          </cell>
          <cell r="Z21">
            <v>1.9427680000000001E-4</v>
          </cell>
          <cell r="AA21">
            <v>0</v>
          </cell>
          <cell r="AB21">
            <v>5.5208599999999999E-5</v>
          </cell>
          <cell r="AD21">
            <v>0.34668657706495293</v>
          </cell>
          <cell r="AE21">
            <v>1.0285935874801806</v>
          </cell>
          <cell r="AF21">
            <v>2.9339880323488012</v>
          </cell>
          <cell r="AG21">
            <v>379.72172191553994</v>
          </cell>
          <cell r="AH21">
            <v>4.272520885961811E-3</v>
          </cell>
          <cell r="AI21">
            <v>0.11007643014630972</v>
          </cell>
        </row>
        <row r="22">
          <cell r="I22" t="str">
            <v>Scrapers (&gt;250 and &lt;=500)</v>
          </cell>
          <cell r="J22" t="str">
            <v>Construction and Mining Equipment</v>
          </cell>
          <cell r="K22" t="str">
            <v>U</v>
          </cell>
          <cell r="L22" t="str">
            <v>N</v>
          </cell>
          <cell r="M22" t="str">
            <v>NHH</v>
          </cell>
          <cell r="N22" t="str">
            <v>NP</v>
          </cell>
          <cell r="O22" t="str">
            <v>Total</v>
          </cell>
          <cell r="P22" t="str">
            <v>Total</v>
          </cell>
          <cell r="Q22" t="str">
            <v>Total</v>
          </cell>
          <cell r="R22">
            <v>5.7972260000000002</v>
          </cell>
          <cell r="S22">
            <v>17.630970000000001</v>
          </cell>
          <cell r="T22">
            <v>257.08890000000002</v>
          </cell>
          <cell r="U22">
            <v>2.4093439999999999E-3</v>
          </cell>
          <cell r="V22">
            <v>8.8627580000000001E-3</v>
          </cell>
          <cell r="W22">
            <v>1.959551E-2</v>
          </cell>
          <cell r="X22">
            <v>2.8310029999999999</v>
          </cell>
          <cell r="Y22">
            <v>2.7787219999999999E-5</v>
          </cell>
          <cell r="Z22">
            <v>7.4904729999999997E-4</v>
          </cell>
          <cell r="AA22">
            <v>0</v>
          </cell>
          <cell r="AB22">
            <v>2.1739120000000001E-4</v>
          </cell>
          <cell r="AD22">
            <v>0.2479451643103017</v>
          </cell>
          <cell r="AE22">
            <v>0.91206485605726739</v>
          </cell>
          <cell r="AF22">
            <v>2.0165704634515285</v>
          </cell>
          <cell r="AG22">
            <v>291.33801731838918</v>
          </cell>
          <cell r="AH22">
            <v>2.8595778886811103E-3</v>
          </cell>
          <cell r="AI22">
            <v>7.7084324975880511E-2</v>
          </cell>
        </row>
        <row r="23">
          <cell r="I23" t="str">
            <v>Scrapers (&gt;500 and &lt;=750)</v>
          </cell>
          <cell r="J23" t="str">
            <v>Construction and Mining Equipment</v>
          </cell>
          <cell r="K23" t="str">
            <v>U</v>
          </cell>
          <cell r="L23" t="str">
            <v>N</v>
          </cell>
          <cell r="M23" t="str">
            <v>NHH</v>
          </cell>
          <cell r="N23" t="str">
            <v>NP</v>
          </cell>
          <cell r="O23" t="str">
            <v>Total</v>
          </cell>
          <cell r="P23" t="str">
            <v>Total</v>
          </cell>
          <cell r="Q23" t="str">
            <v>Total</v>
          </cell>
          <cell r="R23">
            <v>38.455599999999997</v>
          </cell>
          <cell r="S23">
            <v>116.9541</v>
          </cell>
          <cell r="T23">
            <v>2946.1529999999998</v>
          </cell>
          <cell r="U23">
            <v>2.774333E-2</v>
          </cell>
          <cell r="V23">
            <v>0.1015625</v>
          </cell>
          <cell r="W23">
            <v>0.23019700000000001</v>
          </cell>
          <cell r="X23">
            <v>32.441780000000001</v>
          </cell>
          <cell r="Y23">
            <v>3.2619320000000003E-4</v>
          </cell>
          <cell r="Z23">
            <v>8.6988469999999991E-3</v>
          </cell>
          <cell r="AA23">
            <v>0</v>
          </cell>
          <cell r="AB23">
            <v>2.5032359999999998E-3</v>
          </cell>
          <cell r="AD23">
            <v>0.28693591732141077</v>
          </cell>
          <cell r="AE23">
            <v>1.0504120847409368</v>
          </cell>
          <cell r="AF23">
            <v>2.3808168435309236</v>
          </cell>
          <cell r="AG23">
            <v>335.52972566160577</v>
          </cell>
          <cell r="AH23">
            <v>3.3736593648277407E-3</v>
          </cell>
          <cell r="AI23">
            <v>8.9967990273107132E-2</v>
          </cell>
        </row>
        <row r="24">
          <cell r="I24" t="str">
            <v>Paving Equipment (&lt;=25)</v>
          </cell>
          <cell r="J24" t="str">
            <v>Construction and Mining Equipment</v>
          </cell>
          <cell r="K24" t="str">
            <v>U</v>
          </cell>
          <cell r="L24" t="str">
            <v>P</v>
          </cell>
          <cell r="M24" t="str">
            <v>NHH</v>
          </cell>
          <cell r="N24" t="str">
            <v>NP</v>
          </cell>
          <cell r="O24" t="str">
            <v>Total</v>
          </cell>
          <cell r="P24" t="str">
            <v>Total</v>
          </cell>
          <cell r="Q24" t="str">
            <v>Total</v>
          </cell>
          <cell r="R24">
            <v>0.157336</v>
          </cell>
          <cell r="S24">
            <v>0.35765629999999998</v>
          </cell>
          <cell r="T24">
            <v>0.20550660000000001</v>
          </cell>
          <cell r="U24">
            <v>2.7218360000000001E-6</v>
          </cell>
          <cell r="V24">
            <v>9.2899909999999995E-6</v>
          </cell>
          <cell r="W24">
            <v>1.7199819999999999E-5</v>
          </cell>
          <cell r="X24">
            <v>2.2561970000000002E-3</v>
          </cell>
          <cell r="Y24">
            <v>2.8626860000000001E-8</v>
          </cell>
          <cell r="Z24">
            <v>6.5153470000000001E-7</v>
          </cell>
          <cell r="AA24">
            <v>0</v>
          </cell>
          <cell r="AB24">
            <v>2.455868E-7</v>
          </cell>
          <cell r="AD24">
            <v>0.27615894021159426</v>
          </cell>
          <cell r="AE24">
            <v>0.94256746884648746</v>
          </cell>
          <cell r="AF24">
            <v>1.7451029610271089</v>
          </cell>
          <cell r="AG24">
            <v>228.91495756121174</v>
          </cell>
          <cell r="AH24">
            <v>2.9044965674587591E-3</v>
          </cell>
          <cell r="AI24">
            <v>6.6105060063530272E-2</v>
          </cell>
        </row>
        <row r="25">
          <cell r="I25" t="str">
            <v>Paving Equipment (&gt;25 and &lt;=50)</v>
          </cell>
          <cell r="J25" t="str">
            <v>Construction and Mining Equipment</v>
          </cell>
          <cell r="K25" t="str">
            <v>U</v>
          </cell>
          <cell r="L25" t="str">
            <v>P</v>
          </cell>
          <cell r="M25" t="str">
            <v>NHH</v>
          </cell>
          <cell r="N25" t="str">
            <v>NP</v>
          </cell>
          <cell r="O25" t="str">
            <v>Total</v>
          </cell>
          <cell r="P25" t="str">
            <v>Total</v>
          </cell>
          <cell r="Q25" t="str">
            <v>Total</v>
          </cell>
          <cell r="R25">
            <v>0.13313050000000001</v>
          </cell>
          <cell r="S25">
            <v>0.30490719999999999</v>
          </cell>
          <cell r="T25">
            <v>0.33979700000000002</v>
          </cell>
          <cell r="U25">
            <v>1.4627949999999999E-5</v>
          </cell>
          <cell r="V25">
            <v>4.3214660000000002E-5</v>
          </cell>
          <cell r="W25">
            <v>3.5035040000000002E-5</v>
          </cell>
          <cell r="X25">
            <v>3.6444149999999998E-3</v>
          </cell>
          <cell r="Y25">
            <v>4.7113190000000001E-8</v>
          </cell>
          <cell r="Z25">
            <v>3.3074450000000001E-6</v>
          </cell>
          <cell r="AA25">
            <v>0</v>
          </cell>
          <cell r="AB25">
            <v>1.3198559999999999E-6</v>
          </cell>
          <cell r="AD25">
            <v>0.87046001143954621</v>
          </cell>
          <cell r="AE25">
            <v>2.5715587924457015</v>
          </cell>
          <cell r="AF25">
            <v>2.0848171698142912</v>
          </cell>
          <cell r="AG25">
            <v>216.86685575152046</v>
          </cell>
          <cell r="AH25">
            <v>2.8035471755340647E-3</v>
          </cell>
          <cell r="AI25">
            <v>0.19681490656829356</v>
          </cell>
        </row>
        <row r="26">
          <cell r="I26" t="str">
            <v>Paving Equipment (&gt;50 and &lt;=120)</v>
          </cell>
          <cell r="J26" t="str">
            <v>Construction and Mining Equipment</v>
          </cell>
          <cell r="K26" t="str">
            <v>U</v>
          </cell>
          <cell r="L26" t="str">
            <v>P</v>
          </cell>
          <cell r="M26" t="str">
            <v>NHH</v>
          </cell>
          <cell r="N26" t="str">
            <v>NP</v>
          </cell>
          <cell r="O26" t="str">
            <v>Total</v>
          </cell>
          <cell r="P26" t="str">
            <v>Total</v>
          </cell>
          <cell r="Q26" t="str">
            <v>Total</v>
          </cell>
          <cell r="R26">
            <v>1.9182889999999999</v>
          </cell>
          <cell r="S26">
            <v>4.3934360000000003</v>
          </cell>
          <cell r="T26">
            <v>10.966950000000001</v>
          </cell>
          <cell r="U26">
            <v>2.017864E-4</v>
          </cell>
          <cell r="V26">
            <v>8.4853299999999995E-4</v>
          </cell>
          <cell r="W26">
            <v>1.2163759999999999E-3</v>
          </cell>
          <cell r="X26">
            <v>0.1196123</v>
          </cell>
          <cell r="Y26">
            <v>1.4031139999999999E-6</v>
          </cell>
          <cell r="Z26">
            <v>1.0362510000000001E-4</v>
          </cell>
          <cell r="AA26">
            <v>0</v>
          </cell>
          <cell r="AB26">
            <v>1.8206860000000001E-5</v>
          </cell>
          <cell r="AD26">
            <v>0.34722371829247078</v>
          </cell>
          <cell r="AE26">
            <v>1.460112194646741</v>
          </cell>
          <cell r="AF26">
            <v>2.0930776185199922</v>
          </cell>
          <cell r="AG26">
            <v>205.82272918053204</v>
          </cell>
          <cell r="AH26">
            <v>2.4144068196281909E-3</v>
          </cell>
          <cell r="AI26">
            <v>0.17831277296403089</v>
          </cell>
        </row>
        <row r="27">
          <cell r="I27" t="str">
            <v>Paving Equipment (&gt;120 and &lt;=175)</v>
          </cell>
          <cell r="J27" t="str">
            <v>Construction and Mining Equipment</v>
          </cell>
          <cell r="K27" t="str">
            <v>U</v>
          </cell>
          <cell r="L27" t="str">
            <v>P</v>
          </cell>
          <cell r="M27" t="str">
            <v>NHH</v>
          </cell>
          <cell r="N27" t="str">
            <v>NP</v>
          </cell>
          <cell r="O27" t="str">
            <v>Total</v>
          </cell>
          <cell r="P27" t="str">
            <v>Total</v>
          </cell>
          <cell r="Q27" t="str">
            <v>Total</v>
          </cell>
          <cell r="R27">
            <v>0.90165600000000001</v>
          </cell>
          <cell r="S27">
            <v>2.0650529999999998</v>
          </cell>
          <cell r="T27">
            <v>9.5186589999999995</v>
          </cell>
          <cell r="U27">
            <v>1.2355069999999999E-4</v>
          </cell>
          <cell r="V27">
            <v>6.1965309999999999E-4</v>
          </cell>
          <cell r="W27">
            <v>9.1882339999999996E-4</v>
          </cell>
          <cell r="X27">
            <v>0.1042155</v>
          </cell>
          <cell r="Y27">
            <v>1.1726030000000001E-6</v>
          </cell>
          <cell r="Z27">
            <v>5.1247420000000001E-5</v>
          </cell>
          <cell r="AA27">
            <v>0</v>
          </cell>
          <cell r="AB27">
            <v>1.1147780000000001E-5</v>
          </cell>
          <cell r="AD27">
            <v>0.31015515282174361</v>
          </cell>
          <cell r="AE27">
            <v>1.5555444196347503</v>
          </cell>
          <cell r="AF27">
            <v>2.3065657421867627</v>
          </cell>
          <cell r="AG27">
            <v>261.61708779387266</v>
          </cell>
          <cell r="AH27">
            <v>2.9436406484482486E-3</v>
          </cell>
          <cell r="AI27">
            <v>0.12864881689719346</v>
          </cell>
        </row>
        <row r="28">
          <cell r="I28" t="str">
            <v>Paving Equipment (&gt;175 and &lt;=250)</v>
          </cell>
          <cell r="J28" t="str">
            <v>Construction and Mining Equipment</v>
          </cell>
          <cell r="K28" t="str">
            <v>U</v>
          </cell>
          <cell r="L28" t="str">
            <v>N</v>
          </cell>
          <cell r="M28" t="str">
            <v>NHH</v>
          </cell>
          <cell r="N28" t="str">
            <v>NP</v>
          </cell>
          <cell r="O28" t="str">
            <v>Total</v>
          </cell>
          <cell r="P28" t="str">
            <v>Total</v>
          </cell>
          <cell r="Q28" t="str">
            <v>Total</v>
          </cell>
          <cell r="R28">
            <v>0.2541581</v>
          </cell>
          <cell r="S28">
            <v>0.58209549999999999</v>
          </cell>
          <cell r="T28">
            <v>3.227538</v>
          </cell>
          <cell r="U28">
            <v>3.1346030000000003E-5</v>
          </cell>
          <cell r="V28">
            <v>9.5766980000000005E-5</v>
          </cell>
          <cell r="W28">
            <v>2.8373489999999999E-4</v>
          </cell>
          <cell r="X28">
            <v>3.5560649999999999E-2</v>
          </cell>
          <cell r="Y28">
            <v>4.0011839999999998E-7</v>
          </cell>
          <cell r="Z28">
            <v>1.048109E-5</v>
          </cell>
          <cell r="AA28">
            <v>0</v>
          </cell>
          <cell r="AB28">
            <v>2.8283020000000001E-6</v>
          </cell>
          <cell r="AD28">
            <v>0.19541204778940915</v>
          </cell>
          <cell r="AE28">
            <v>0.59701409308953601</v>
          </cell>
          <cell r="AF28">
            <v>1.768811483888812</v>
          </cell>
          <cell r="AG28">
            <v>221.68610944424069</v>
          </cell>
          <cell r="AH28">
            <v>2.4943495524703419E-3</v>
          </cell>
          <cell r="AI28">
            <v>6.5339414910439958E-2</v>
          </cell>
        </row>
        <row r="29">
          <cell r="I29" t="str">
            <v>Surfacing Equipment (&lt;=50)</v>
          </cell>
          <cell r="J29" t="str">
            <v>Construction and Mining Equipment</v>
          </cell>
          <cell r="K29" t="str">
            <v>U</v>
          </cell>
          <cell r="L29" t="str">
            <v>P</v>
          </cell>
          <cell r="M29" t="str">
            <v>NHH</v>
          </cell>
          <cell r="N29" t="str">
            <v>NP</v>
          </cell>
          <cell r="O29" t="str">
            <v>Total</v>
          </cell>
          <cell r="P29" t="str">
            <v>Total</v>
          </cell>
          <cell r="Q29" t="str">
            <v>Total</v>
          </cell>
          <cell r="R29">
            <v>0.1210277</v>
          </cell>
          <cell r="S29">
            <v>0.1499287</v>
          </cell>
          <cell r="T29">
            <v>9.7600190000000003E-2</v>
          </cell>
          <cell r="U29">
            <v>2.8433930000000002E-6</v>
          </cell>
          <cell r="V29">
            <v>9.7698950000000008E-6</v>
          </cell>
          <cell r="W29">
            <v>9.1476899999999998E-6</v>
          </cell>
          <cell r="X29">
            <v>1.056621E-3</v>
          </cell>
          <cell r="Y29">
            <v>1.3659469999999999E-8</v>
          </cell>
          <cell r="Z29">
            <v>7.0090660000000005E-7</v>
          </cell>
          <cell r="AA29">
            <v>0</v>
          </cell>
          <cell r="AB29">
            <v>2.565548E-7</v>
          </cell>
          <cell r="AD29">
            <v>0.34410037966046531</v>
          </cell>
          <cell r="AE29">
            <v>1.1823284993466898</v>
          </cell>
          <cell r="AF29">
            <v>1.1070307910360058</v>
          </cell>
          <cell r="AG29">
            <v>127.86965687023232</v>
          </cell>
          <cell r="AH29">
            <v>1.6530352339478699E-3</v>
          </cell>
          <cell r="AI29">
            <v>8.4821981050992937E-2</v>
          </cell>
        </row>
        <row r="30">
          <cell r="I30" t="str">
            <v>Surfacing Equipment (&gt;50 and &lt;=120)</v>
          </cell>
          <cell r="J30" t="str">
            <v>Construction and Mining Equipment</v>
          </cell>
          <cell r="K30" t="str">
            <v>U</v>
          </cell>
          <cell r="L30" t="str">
            <v>P</v>
          </cell>
          <cell r="M30" t="str">
            <v>NHH</v>
          </cell>
          <cell r="N30" t="str">
            <v>NP</v>
          </cell>
          <cell r="O30" t="str">
            <v>Total</v>
          </cell>
          <cell r="P30" t="str">
            <v>Total</v>
          </cell>
          <cell r="Q30" t="str">
            <v>Total</v>
          </cell>
          <cell r="R30">
            <v>2.4205540000000001E-2</v>
          </cell>
          <cell r="S30">
            <v>2.998574E-2</v>
          </cell>
          <cell r="T30">
            <v>8.7331859999999997E-2</v>
          </cell>
          <cell r="U30">
            <v>1.1794009999999999E-6</v>
          </cell>
          <cell r="V30">
            <v>6.18225E-6</v>
          </cell>
          <cell r="W30">
            <v>8.0698989999999994E-6</v>
          </cell>
          <cell r="X30">
            <v>9.5518480000000004E-4</v>
          </cell>
          <cell r="Y30">
            <v>1.1204810000000001E-8</v>
          </cell>
          <cell r="Z30">
            <v>6.1010830000000003E-7</v>
          </cell>
          <cell r="AA30">
            <v>0</v>
          </cell>
          <cell r="AB30">
            <v>1.064155E-7</v>
          </cell>
          <cell r="AD30">
            <v>0.29735039255326029</v>
          </cell>
          <cell r="AE30">
            <v>1.5586678868021935</v>
          </cell>
          <cell r="AF30">
            <v>2.0345816524788116</v>
          </cell>
          <cell r="AG30">
            <v>240.82103986761709</v>
          </cell>
          <cell r="AH30">
            <v>2.824954915236376E-3</v>
          </cell>
          <cell r="AI30">
            <v>0.15382040756706358</v>
          </cell>
        </row>
        <row r="31">
          <cell r="I31" t="str">
            <v>Surfacing Equipment (&gt;120 and &lt;=175)</v>
          </cell>
          <cell r="J31" t="str">
            <v>Construction and Mining Equipment</v>
          </cell>
          <cell r="K31" t="str">
            <v>U</v>
          </cell>
          <cell r="L31" t="str">
            <v>P</v>
          </cell>
          <cell r="M31" t="str">
            <v>NHH</v>
          </cell>
          <cell r="N31" t="str">
            <v>NP</v>
          </cell>
          <cell r="O31" t="str">
            <v>Total</v>
          </cell>
          <cell r="P31" t="str">
            <v>Total</v>
          </cell>
          <cell r="Q31" t="str">
            <v>Total</v>
          </cell>
          <cell r="R31">
            <v>1.8154150000000001E-2</v>
          </cell>
          <cell r="S31">
            <v>2.24893E-2</v>
          </cell>
          <cell r="T31">
            <v>8.7834469999999998E-2</v>
          </cell>
          <cell r="U31">
            <v>8.332429E-7</v>
          </cell>
          <cell r="V31">
            <v>5.2758749999999997E-6</v>
          </cell>
          <cell r="W31">
            <v>6.9328080000000001E-6</v>
          </cell>
          <cell r="X31">
            <v>9.6363809999999999E-4</v>
          </cell>
          <cell r="Y31">
            <v>1.084258E-8</v>
          </cell>
          <cell r="Z31">
            <v>3.493012E-7</v>
          </cell>
          <cell r="AA31">
            <v>0</v>
          </cell>
          <cell r="AB31">
            <v>7.5182160000000003E-8</v>
          </cell>
          <cell r="AD31">
            <v>0.19207050435540457</v>
          </cell>
          <cell r="AE31">
            <v>1.2161399421058012</v>
          </cell>
          <cell r="AF31">
            <v>1.5980789385174281</v>
          </cell>
          <cell r="AG31">
            <v>222.12785237424021</v>
          </cell>
          <cell r="AH31">
            <v>2.4993189970341449E-3</v>
          </cell>
          <cell r="AI31">
            <v>8.051728692311455E-2</v>
          </cell>
        </row>
        <row r="32">
          <cell r="I32" t="str">
            <v>Surfacing Equipment (&gt;175 and &lt;=250)</v>
          </cell>
          <cell r="J32" t="str">
            <v>Construction and Mining Equipment</v>
          </cell>
          <cell r="K32" t="str">
            <v>U</v>
          </cell>
          <cell r="L32" t="str">
            <v>N</v>
          </cell>
          <cell r="M32" t="str">
            <v>NHH</v>
          </cell>
          <cell r="N32" t="str">
            <v>NP</v>
          </cell>
          <cell r="O32" t="str">
            <v>Total</v>
          </cell>
          <cell r="P32" t="str">
            <v>Total</v>
          </cell>
          <cell r="Q32" t="str">
            <v>Total</v>
          </cell>
          <cell r="R32">
            <v>3.6308300000000002E-2</v>
          </cell>
          <cell r="S32">
            <v>4.4978600000000001E-2</v>
          </cell>
          <cell r="T32">
            <v>0.27454489999999998</v>
          </cell>
          <cell r="U32">
            <v>1.8765670000000001E-6</v>
          </cell>
          <cell r="V32">
            <v>6.7588439999999999E-6</v>
          </cell>
          <cell r="W32">
            <v>1.9248410000000001E-5</v>
          </cell>
          <cell r="X32">
            <v>3.0303880000000002E-3</v>
          </cell>
          <cell r="Y32">
            <v>3.4097059999999997E-8</v>
          </cell>
          <cell r="Z32">
            <v>6.304823E-7</v>
          </cell>
          <cell r="AA32">
            <v>0</v>
          </cell>
          <cell r="AB32">
            <v>1.6931959999999999E-7</v>
          </cell>
          <cell r="AD32">
            <v>0.1513983612117763</v>
          </cell>
          <cell r="AE32">
            <v>0.5452924970363684</v>
          </cell>
          <cell r="AF32">
            <v>1.5529302870253856</v>
          </cell>
          <cell r="AG32">
            <v>244.48675535476875</v>
          </cell>
          <cell r="AH32">
            <v>2.7508951218579501E-3</v>
          </cell>
          <cell r="AI32">
            <v>5.0866282415193004E-2</v>
          </cell>
        </row>
        <row r="33">
          <cell r="I33" t="str">
            <v>Surfacing Equipment (&gt;250 and &lt;=500)</v>
          </cell>
          <cell r="J33" t="str">
            <v>Construction and Mining Equipment</v>
          </cell>
          <cell r="K33" t="str">
            <v>U</v>
          </cell>
          <cell r="L33" t="str">
            <v>N</v>
          </cell>
          <cell r="M33" t="str">
            <v>NHH</v>
          </cell>
          <cell r="N33" t="str">
            <v>NP</v>
          </cell>
          <cell r="O33" t="str">
            <v>Total</v>
          </cell>
          <cell r="P33" t="str">
            <v>Total</v>
          </cell>
          <cell r="Q33" t="str">
            <v>Total</v>
          </cell>
          <cell r="R33">
            <v>0.30256919999999998</v>
          </cell>
          <cell r="S33">
            <v>0.37482179999999998</v>
          </cell>
          <cell r="T33">
            <v>3.7531539999999999</v>
          </cell>
          <cell r="U33">
            <v>2.3624139999999999E-5</v>
          </cell>
          <cell r="V33">
            <v>1.024146E-4</v>
          </cell>
          <cell r="W33">
            <v>2.3607820000000001E-4</v>
          </cell>
          <cell r="X33">
            <v>4.1419520000000001E-2</v>
          </cell>
          <cell r="Y33">
            <v>4.0654619999999998E-7</v>
          </cell>
          <cell r="Z33">
            <v>7.9642329999999993E-6</v>
          </cell>
          <cell r="AA33">
            <v>0</v>
          </cell>
          <cell r="AB33">
            <v>2.131568E-6</v>
          </cell>
          <cell r="AD33">
            <v>0.11435738160373812</v>
          </cell>
          <cell r="AE33">
            <v>0.49575838502456376</v>
          </cell>
          <cell r="AF33">
            <v>1.1427838137482933</v>
          </cell>
          <cell r="AG33">
            <v>200.49948292228473</v>
          </cell>
          <cell r="AH33">
            <v>1.9679683126221583E-3</v>
          </cell>
          <cell r="AI33">
            <v>3.8552465078605352E-2</v>
          </cell>
        </row>
        <row r="34">
          <cell r="I34" t="str">
            <v>Surfacing Equipment (&gt;500 and &lt;=750)</v>
          </cell>
          <cell r="J34" t="str">
            <v>Construction and Mining Equipment</v>
          </cell>
          <cell r="K34" t="str">
            <v>U</v>
          </cell>
          <cell r="L34" t="str">
            <v>N</v>
          </cell>
          <cell r="M34" t="str">
            <v>NHH</v>
          </cell>
          <cell r="N34" t="str">
            <v>NP</v>
          </cell>
          <cell r="O34" t="str">
            <v>Total</v>
          </cell>
          <cell r="P34" t="str">
            <v>Total</v>
          </cell>
          <cell r="Q34" t="str">
            <v>Total</v>
          </cell>
          <cell r="R34">
            <v>7.3482019999999997</v>
          </cell>
          <cell r="S34">
            <v>9.1029319999999991</v>
          </cell>
          <cell r="T34">
            <v>143.00710000000001</v>
          </cell>
          <cell r="U34">
            <v>9.1385800000000003E-4</v>
          </cell>
          <cell r="V34">
            <v>3.9021799999999999E-3</v>
          </cell>
          <cell r="W34">
            <v>9.2516100000000004E-3</v>
          </cell>
          <cell r="X34">
            <v>1.5781590000000001</v>
          </cell>
          <cell r="Y34">
            <v>1.5867950000000001E-5</v>
          </cell>
          <cell r="Z34">
            <v>3.0825139999999997E-4</v>
          </cell>
          <cell r="AA34">
            <v>0</v>
          </cell>
          <cell r="AB34">
            <v>8.2455949999999994E-5</v>
          </cell>
          <cell r="AD34">
            <v>0.12143369156223512</v>
          </cell>
          <cell r="AE34">
            <v>0.51852270543161261</v>
          </cell>
          <cell r="AF34">
            <v>1.2293563717712053</v>
          </cell>
          <cell r="AG34">
            <v>209.70618328248531</v>
          </cell>
          <cell r="AH34">
            <v>2.1085373723543142E-3</v>
          </cell>
          <cell r="AI34">
            <v>4.0960527162017681E-2</v>
          </cell>
        </row>
        <row r="35">
          <cell r="I35" t="str">
            <v>Signal Boards (&lt;=15)</v>
          </cell>
          <cell r="J35" t="str">
            <v>Construction and Mining Equipment</v>
          </cell>
          <cell r="K35" t="str">
            <v>U</v>
          </cell>
          <cell r="L35" t="str">
            <v>P</v>
          </cell>
          <cell r="M35" t="str">
            <v>NHH</v>
          </cell>
          <cell r="N35" t="str">
            <v>NP</v>
          </cell>
          <cell r="O35" t="str">
            <v>Total</v>
          </cell>
          <cell r="P35" t="str">
            <v>Total</v>
          </cell>
          <cell r="Q35" t="str">
            <v>Total</v>
          </cell>
          <cell r="R35">
            <v>17.034649999999999</v>
          </cell>
          <cell r="S35">
            <v>35.03302</v>
          </cell>
          <cell r="T35">
            <v>9.8636339999999993</v>
          </cell>
          <cell r="U35">
            <v>1.2568900000000001E-4</v>
          </cell>
          <cell r="V35">
            <v>6.5928980000000002E-4</v>
          </cell>
          <cell r="W35">
            <v>7.871121E-4</v>
          </cell>
          <cell r="X35">
            <v>0.1079753</v>
          </cell>
          <cell r="Y35">
            <v>1.680191E-6</v>
          </cell>
          <cell r="Z35">
            <v>3.0756719999999998E-5</v>
          </cell>
          <cell r="AA35">
            <v>0</v>
          </cell>
          <cell r="AB35">
            <v>1.134071E-5</v>
          </cell>
          <cell r="AD35">
            <v>0.21698588131996613</v>
          </cell>
          <cell r="AE35">
            <v>1.138178983827258</v>
          </cell>
          <cell r="AF35">
            <v>1.3588477330244439</v>
          </cell>
          <cell r="AG35">
            <v>186.40545816489703</v>
          </cell>
          <cell r="AH35">
            <v>2.9006335074738062E-3</v>
          </cell>
          <cell r="AI35">
            <v>5.309751844402795E-2</v>
          </cell>
        </row>
        <row r="36">
          <cell r="I36" t="str">
            <v>Signal Boards (&gt;15 and &lt;=50)</v>
          </cell>
          <cell r="J36" t="str">
            <v>Construction and Mining Equipment</v>
          </cell>
          <cell r="K36" t="str">
            <v>U</v>
          </cell>
          <cell r="L36" t="str">
            <v>P</v>
          </cell>
          <cell r="M36" t="str">
            <v>NHH</v>
          </cell>
          <cell r="N36" t="str">
            <v>NP</v>
          </cell>
          <cell r="O36" t="str">
            <v>Total</v>
          </cell>
          <cell r="P36" t="str">
            <v>Total</v>
          </cell>
          <cell r="Q36" t="str">
            <v>Total</v>
          </cell>
          <cell r="R36">
            <v>8.4719370000000002E-2</v>
          </cell>
          <cell r="S36">
            <v>0.1242853</v>
          </cell>
          <cell r="T36">
            <v>0.2070679</v>
          </cell>
          <cell r="U36">
            <v>5.226812E-6</v>
          </cell>
          <cell r="V36">
            <v>1.9527589999999998E-5</v>
          </cell>
          <cell r="W36">
            <v>1.8854139999999999E-5</v>
          </cell>
          <cell r="X36">
            <v>2.2469730000000002E-3</v>
          </cell>
          <cell r="Y36">
            <v>2.9047749999999999E-8</v>
          </cell>
          <cell r="Z36">
            <v>1.3704020000000001E-6</v>
          </cell>
          <cell r="AA36">
            <v>0</v>
          </cell>
          <cell r="AB36">
            <v>4.716069E-7</v>
          </cell>
          <cell r="AD36">
            <v>0.76304500152471777</v>
          </cell>
          <cell r="AE36">
            <v>2.8507682964920229</v>
          </cell>
          <cell r="AF36">
            <v>2.7524535577417439</v>
          </cell>
          <cell r="AG36">
            <v>328.02815869616126</v>
          </cell>
          <cell r="AH36">
            <v>4.2405849766625654E-3</v>
          </cell>
          <cell r="AI36">
            <v>0.2000604567716375</v>
          </cell>
        </row>
        <row r="37">
          <cell r="I37" t="str">
            <v>Signal Boards (&gt;50 and &lt;=120)</v>
          </cell>
          <cell r="J37" t="str">
            <v>Construction and Mining Equipment</v>
          </cell>
          <cell r="K37" t="str">
            <v>U</v>
          </cell>
          <cell r="L37" t="str">
            <v>P</v>
          </cell>
          <cell r="M37" t="str">
            <v>NHH</v>
          </cell>
          <cell r="N37" t="str">
            <v>NP</v>
          </cell>
          <cell r="O37" t="str">
            <v>Total</v>
          </cell>
          <cell r="P37" t="str">
            <v>Total</v>
          </cell>
          <cell r="Q37" t="str">
            <v>Total</v>
          </cell>
          <cell r="R37">
            <v>1.385767</v>
          </cell>
          <cell r="S37">
            <v>2.032953</v>
          </cell>
          <cell r="T37">
            <v>7.4416339999999996</v>
          </cell>
          <cell r="U37">
            <v>8.9651699999999994E-5</v>
          </cell>
          <cell r="V37">
            <v>5.157518E-4</v>
          </cell>
          <cell r="W37">
            <v>6.3573950000000003E-4</v>
          </cell>
          <cell r="X37">
            <v>8.1454960000000007E-2</v>
          </cell>
          <cell r="Y37">
            <v>9.5550830000000004E-7</v>
          </cell>
          <cell r="Z37">
            <v>4.7908560000000001E-5</v>
          </cell>
          <cell r="AA37">
            <v>0</v>
          </cell>
          <cell r="AB37">
            <v>8.0891300000000006E-6</v>
          </cell>
          <cell r="AD37">
            <v>0.33339032038615751</v>
          </cell>
          <cell r="AE37">
            <v>1.9179408515592837</v>
          </cell>
          <cell r="AF37">
            <v>2.3641425158377989</v>
          </cell>
          <cell r="AG37">
            <v>302.9088707904217</v>
          </cell>
          <cell r="AH37">
            <v>3.5532758248715051E-3</v>
          </cell>
          <cell r="AI37">
            <v>0.1781589213326624</v>
          </cell>
        </row>
        <row r="38">
          <cell r="I38" t="str">
            <v>Signal Boards (&gt;120 and &lt;=175)</v>
          </cell>
          <cell r="J38" t="str">
            <v>Construction and Mining Equipment</v>
          </cell>
          <cell r="K38" t="str">
            <v>U</v>
          </cell>
          <cell r="L38" t="str">
            <v>P</v>
          </cell>
          <cell r="M38" t="str">
            <v>NHH</v>
          </cell>
          <cell r="N38" t="str">
            <v>NP</v>
          </cell>
          <cell r="O38" t="str">
            <v>Total</v>
          </cell>
          <cell r="P38" t="str">
            <v>Total</v>
          </cell>
          <cell r="Q38" t="str">
            <v>Total</v>
          </cell>
          <cell r="R38">
            <v>0.85929639999999996</v>
          </cell>
          <cell r="S38">
            <v>1.260608</v>
          </cell>
          <cell r="T38">
            <v>8.8656740000000003</v>
          </cell>
          <cell r="U38">
            <v>7.4457209999999997E-5</v>
          </cell>
          <cell r="V38">
            <v>5.2215759999999997E-4</v>
          </cell>
          <cell r="W38">
            <v>6.3954249999999995E-4</v>
          </cell>
          <cell r="X38">
            <v>9.7322560000000002E-2</v>
          </cell>
          <cell r="Y38">
            <v>1.0950460000000001E-6</v>
          </cell>
          <cell r="Z38">
            <v>3.1702390000000003E-5</v>
          </cell>
          <cell r="AA38">
            <v>0</v>
          </cell>
          <cell r="AB38">
            <v>6.7181549999999997E-6</v>
          </cell>
          <cell r="AD38">
            <v>0.30619048636848251</v>
          </cell>
          <cell r="AE38">
            <v>2.1472694115855209</v>
          </cell>
          <cell r="AF38">
            <v>2.6299914961669293</v>
          </cell>
          <cell r="AG38">
            <v>400.21969640046706</v>
          </cell>
          <cell r="AH38">
            <v>4.5031591612935988E-3</v>
          </cell>
          <cell r="AI38">
            <v>0.13036978169264357</v>
          </cell>
        </row>
        <row r="39">
          <cell r="I39" t="str">
            <v>Signal Boards (&gt;175 and &lt;=250)</v>
          </cell>
          <cell r="J39" t="str">
            <v>Construction and Mining Equipment</v>
          </cell>
          <cell r="K39" t="str">
            <v>U</v>
          </cell>
          <cell r="L39" t="str">
            <v>N</v>
          </cell>
          <cell r="M39" t="str">
            <v>NHH</v>
          </cell>
          <cell r="N39" t="str">
            <v>NP</v>
          </cell>
          <cell r="O39" t="str">
            <v>Total</v>
          </cell>
          <cell r="P39" t="str">
            <v>Total</v>
          </cell>
          <cell r="Q39" t="str">
            <v>Total</v>
          </cell>
          <cell r="R39">
            <v>0.18154149999999999</v>
          </cell>
          <cell r="S39">
            <v>0.2663256</v>
          </cell>
          <cell r="T39">
            <v>3.0745269999999998</v>
          </cell>
          <cell r="U39">
            <v>1.7623350000000001E-5</v>
          </cell>
          <cell r="V39">
            <v>6.6470209999999993E-5</v>
          </cell>
          <cell r="W39">
            <v>1.9406529999999999E-4</v>
          </cell>
          <cell r="X39">
            <v>3.3964859999999999E-2</v>
          </cell>
          <cell r="Y39">
            <v>3.8216300000000001E-7</v>
          </cell>
          <cell r="Z39">
            <v>5.6698259999999998E-6</v>
          </cell>
          <cell r="AA39">
            <v>0</v>
          </cell>
          <cell r="AB39">
            <v>1.5901269999999999E-6</v>
          </cell>
          <cell r="AD39">
            <v>0.24012566752876929</v>
          </cell>
          <cell r="AE39">
            <v>0.9056849887806504</v>
          </cell>
          <cell r="AF39">
            <v>2.6442225630581517</v>
          </cell>
          <cell r="AG39">
            <v>462.7857178130829</v>
          </cell>
          <cell r="AH39">
            <v>5.2071340284223526E-3</v>
          </cell>
          <cell r="AI39">
            <v>7.7253799817967178E-2</v>
          </cell>
        </row>
        <row r="40">
          <cell r="I40" t="str">
            <v>Trenchers (&lt;=15)</v>
          </cell>
          <cell r="J40" t="str">
            <v>Construction and Mining Equipment</v>
          </cell>
          <cell r="K40" t="str">
            <v>U</v>
          </cell>
          <cell r="L40" t="str">
            <v>P</v>
          </cell>
          <cell r="M40" t="str">
            <v>NHH</v>
          </cell>
          <cell r="N40" t="str">
            <v>NP</v>
          </cell>
          <cell r="O40" t="str">
            <v>Total</v>
          </cell>
          <cell r="P40" t="str">
            <v>Total</v>
          </cell>
          <cell r="Q40" t="str">
            <v>Total</v>
          </cell>
          <cell r="R40">
            <v>0.45385379999999997</v>
          </cell>
          <cell r="S40">
            <v>0.76910869999999998</v>
          </cell>
          <cell r="T40">
            <v>0.29708839999999997</v>
          </cell>
          <cell r="U40">
            <v>3.785698E-6</v>
          </cell>
          <cell r="V40">
            <v>1.9857519999999999E-5</v>
          </cell>
          <cell r="W40">
            <v>2.3707480000000002E-5</v>
          </cell>
          <cell r="X40">
            <v>3.25217E-3</v>
          </cell>
          <cell r="Y40">
            <v>5.0606640000000002E-8</v>
          </cell>
          <cell r="Z40">
            <v>9.2637919999999997E-7</v>
          </cell>
          <cell r="AA40">
            <v>0</v>
          </cell>
          <cell r="AB40">
            <v>3.4157740000000001E-7</v>
          </cell>
          <cell r="AD40">
            <v>0.29769396060660863</v>
          </cell>
          <cell r="AE40">
            <v>1.5615254509538119</v>
          </cell>
          <cell r="AF40">
            <v>1.8642727489625335</v>
          </cell>
          <cell r="AG40">
            <v>255.73919733322481</v>
          </cell>
          <cell r="AH40">
            <v>3.9795279746542983E-3</v>
          </cell>
          <cell r="AI40">
            <v>7.2847198342705005E-2</v>
          </cell>
        </row>
        <row r="41">
          <cell r="I41" t="str">
            <v>Trenchers (&gt;15 and &lt;=25)</v>
          </cell>
          <cell r="J41" t="str">
            <v>Construction and Mining Equipment</v>
          </cell>
          <cell r="K41" t="str">
            <v>U</v>
          </cell>
          <cell r="L41" t="str">
            <v>P</v>
          </cell>
          <cell r="M41" t="str">
            <v>NHH</v>
          </cell>
          <cell r="N41" t="str">
            <v>NP</v>
          </cell>
          <cell r="O41" t="str">
            <v>Total</v>
          </cell>
          <cell r="P41" t="str">
            <v>Total</v>
          </cell>
          <cell r="Q41" t="str">
            <v>Total</v>
          </cell>
          <cell r="R41">
            <v>0.47805930000000002</v>
          </cell>
          <cell r="S41">
            <v>0.81012779999999995</v>
          </cell>
          <cell r="T41">
            <v>1.2134259999999999</v>
          </cell>
          <cell r="U41">
            <v>1.6071239999999999E-5</v>
          </cell>
          <cell r="V41">
            <v>5.4853309999999999E-5</v>
          </cell>
          <cell r="W41">
            <v>1.015574E-4</v>
          </cell>
          <cell r="X41">
            <v>1.332185E-2</v>
          </cell>
          <cell r="Y41">
            <v>1.6902909999999999E-7</v>
          </cell>
          <cell r="Z41">
            <v>3.7894659999999998E-6</v>
          </cell>
          <cell r="AA41">
            <v>0</v>
          </cell>
          <cell r="AB41">
            <v>1.450082E-6</v>
          </cell>
          <cell r="AD41">
            <v>0.71987797125342456</v>
          </cell>
          <cell r="AE41">
            <v>2.4570406215908163</v>
          </cell>
          <cell r="AF41">
            <v>4.5490537804035363</v>
          </cell>
          <cell r="AG41">
            <v>596.72473009814007</v>
          </cell>
          <cell r="AH41">
            <v>7.5713090956760157E-3</v>
          </cell>
          <cell r="AI41">
            <v>0.16974129539561539</v>
          </cell>
        </row>
        <row r="42">
          <cell r="I42" t="str">
            <v>Trenchers (&gt;25 and &lt;=50)</v>
          </cell>
          <cell r="J42" t="str">
            <v>Construction and Mining Equipment</v>
          </cell>
          <cell r="K42" t="str">
            <v>U</v>
          </cell>
          <cell r="L42" t="str">
            <v>P</v>
          </cell>
          <cell r="M42" t="str">
            <v>NHH</v>
          </cell>
          <cell r="N42" t="str">
            <v>NP</v>
          </cell>
          <cell r="O42" t="str">
            <v>Total</v>
          </cell>
          <cell r="P42" t="str">
            <v>Total</v>
          </cell>
          <cell r="Q42" t="str">
            <v>Total</v>
          </cell>
          <cell r="R42">
            <v>18.19651</v>
          </cell>
          <cell r="S42">
            <v>31.381060000000002</v>
          </cell>
          <cell r="T42">
            <v>48.093559999999997</v>
          </cell>
          <cell r="U42">
            <v>2.0629730000000001E-3</v>
          </cell>
          <cell r="V42">
            <v>5.9973200000000004E-3</v>
          </cell>
          <cell r="W42">
            <v>4.9320989999999997E-3</v>
          </cell>
          <cell r="X42">
            <v>0.51603449999999995</v>
          </cell>
          <cell r="Y42">
            <v>6.6710409999999998E-6</v>
          </cell>
          <cell r="Z42">
            <v>4.6288550000000002E-4</v>
          </cell>
          <cell r="AA42">
            <v>0</v>
          </cell>
          <cell r="AB42">
            <v>1.861388E-4</v>
          </cell>
          <cell r="AD42">
            <v>1.1927762195413412</v>
          </cell>
          <cell r="AE42">
            <v>3.4675493460067952</v>
          </cell>
          <cell r="AF42">
            <v>2.8516565168926733</v>
          </cell>
          <cell r="AG42">
            <v>298.36245072664855</v>
          </cell>
          <cell r="AH42">
            <v>3.8570834734072078E-3</v>
          </cell>
          <cell r="AI42">
            <v>0.26763259469246742</v>
          </cell>
        </row>
        <row r="43">
          <cell r="I43" t="str">
            <v>Trenchers (&gt;50 and &lt;=120)</v>
          </cell>
          <cell r="J43" t="str">
            <v>Construction and Mining Equipment</v>
          </cell>
          <cell r="K43" t="str">
            <v>U</v>
          </cell>
          <cell r="L43" t="str">
            <v>P</v>
          </cell>
          <cell r="M43" t="str">
            <v>NHH</v>
          </cell>
          <cell r="N43" t="str">
            <v>NP</v>
          </cell>
          <cell r="O43" t="str">
            <v>Total</v>
          </cell>
          <cell r="P43" t="str">
            <v>Total</v>
          </cell>
          <cell r="Q43" t="str">
            <v>Total</v>
          </cell>
          <cell r="R43">
            <v>24.659389999999998</v>
          </cell>
          <cell r="S43">
            <v>42.526710000000001</v>
          </cell>
          <cell r="T43">
            <v>126.3901</v>
          </cell>
          <cell r="U43">
            <v>2.3137370000000002E-3</v>
          </cell>
          <cell r="V43">
            <v>9.7064079999999997E-3</v>
          </cell>
          <cell r="W43">
            <v>1.418559E-2</v>
          </cell>
          <cell r="X43">
            <v>1.3786499999999999</v>
          </cell>
          <cell r="Y43">
            <v>1.6172269999999999E-5</v>
          </cell>
          <cell r="Z43">
            <v>1.1835459999999999E-3</v>
          </cell>
          <cell r="AA43">
            <v>0</v>
          </cell>
          <cell r="AB43">
            <v>2.087647E-4</v>
          </cell>
          <cell r="AD43">
            <v>0.41131448259223441</v>
          </cell>
          <cell r="AE43">
            <v>1.725514258685894</v>
          </cell>
          <cell r="AF43">
            <v>2.5217812617058786</v>
          </cell>
          <cell r="AG43">
            <v>245.08347812468918</v>
          </cell>
          <cell r="AH43">
            <v>2.8749546155815956E-3</v>
          </cell>
          <cell r="AI43">
            <v>0.21039971726004669</v>
          </cell>
        </row>
        <row r="44">
          <cell r="I44" t="str">
            <v>Trenchers (&gt;120 and &lt;=175)</v>
          </cell>
          <cell r="J44" t="str">
            <v>Construction and Mining Equipment</v>
          </cell>
          <cell r="K44" t="str">
            <v>U</v>
          </cell>
          <cell r="L44" t="str">
            <v>P</v>
          </cell>
          <cell r="M44" t="str">
            <v>NHH</v>
          </cell>
          <cell r="N44" t="str">
            <v>NP</v>
          </cell>
          <cell r="O44" t="str">
            <v>Total</v>
          </cell>
          <cell r="P44" t="str">
            <v>Total</v>
          </cell>
          <cell r="Q44" t="str">
            <v>Total</v>
          </cell>
          <cell r="R44">
            <v>2.6989179999999999</v>
          </cell>
          <cell r="S44">
            <v>4.6544590000000001</v>
          </cell>
          <cell r="T44">
            <v>30.556509999999999</v>
          </cell>
          <cell r="U44">
            <v>3.9351000000000002E-4</v>
          </cell>
          <cell r="V44">
            <v>1.9763480000000002E-3</v>
          </cell>
          <cell r="W44">
            <v>2.9954230000000001E-3</v>
          </cell>
          <cell r="X44">
            <v>0.33458270000000001</v>
          </cell>
          <cell r="Y44">
            <v>3.7646290000000001E-6</v>
          </cell>
          <cell r="Z44">
            <v>1.6434500000000001E-4</v>
          </cell>
          <cell r="AA44">
            <v>0</v>
          </cell>
          <cell r="AB44">
            <v>3.5505769999999999E-5</v>
          </cell>
          <cell r="AD44">
            <v>0.438279903206796</v>
          </cell>
          <cell r="AE44">
            <v>2.2011984705419043</v>
          </cell>
          <cell r="AF44">
            <v>3.3362143338248331</v>
          </cell>
          <cell r="AG44">
            <v>372.64840377796861</v>
          </cell>
          <cell r="AH44">
            <v>4.1929334292127186E-3</v>
          </cell>
          <cell r="AI44">
            <v>0.18304264362410327</v>
          </cell>
        </row>
        <row r="45">
          <cell r="I45" t="str">
            <v>Trenchers (&gt;175 and &lt;=250)</v>
          </cell>
          <cell r="J45" t="str">
            <v>Construction and Mining Equipment</v>
          </cell>
          <cell r="K45" t="str">
            <v>U</v>
          </cell>
          <cell r="L45" t="str">
            <v>N</v>
          </cell>
          <cell r="M45" t="str">
            <v>NHH</v>
          </cell>
          <cell r="N45" t="str">
            <v>NP</v>
          </cell>
          <cell r="O45" t="str">
            <v>Total</v>
          </cell>
          <cell r="P45" t="str">
            <v>Total</v>
          </cell>
          <cell r="Q45" t="str">
            <v>Total</v>
          </cell>
          <cell r="R45">
            <v>0.2420553</v>
          </cell>
          <cell r="S45">
            <v>0.41744019999999998</v>
          </cell>
          <cell r="T45">
            <v>4.2196999999999996</v>
          </cell>
          <cell r="U45">
            <v>4.1551080000000001E-5</v>
          </cell>
          <cell r="V45">
            <v>1.3012700000000001E-4</v>
          </cell>
          <cell r="W45">
            <v>3.7854879999999998E-4</v>
          </cell>
          <cell r="X45">
            <v>4.6482080000000002E-2</v>
          </cell>
          <cell r="Y45">
            <v>5.2300330000000002E-7</v>
          </cell>
          <cell r="Z45">
            <v>1.440752E-5</v>
          </cell>
          <cell r="AA45">
            <v>0</v>
          </cell>
          <cell r="AB45">
            <v>3.7490870000000001E-6</v>
          </cell>
          <cell r="AD45">
            <v>0.36120277611978918</v>
          </cell>
          <cell r="AE45">
            <v>1.131191623614592</v>
          </cell>
          <cell r="AF45">
            <v>3.2907177733241793</v>
          </cell>
          <cell r="AG45">
            <v>404.06786865280355</v>
          </cell>
          <cell r="AH45">
            <v>4.5464580915781485E-3</v>
          </cell>
          <cell r="AI45">
            <v>0.12524430703128256</v>
          </cell>
        </row>
        <row r="46">
          <cell r="I46" t="str">
            <v>Trenchers (&gt;250 and &lt;=500)</v>
          </cell>
          <cell r="J46" t="str">
            <v>Construction and Mining Equipment</v>
          </cell>
          <cell r="K46" t="str">
            <v>U</v>
          </cell>
          <cell r="L46" t="str">
            <v>N</v>
          </cell>
          <cell r="M46" t="str">
            <v>NHH</v>
          </cell>
          <cell r="N46" t="str">
            <v>NP</v>
          </cell>
          <cell r="O46" t="str">
            <v>Total</v>
          </cell>
          <cell r="P46" t="str">
            <v>Total</v>
          </cell>
          <cell r="Q46" t="str">
            <v>Total</v>
          </cell>
          <cell r="R46">
            <v>0.30862050000000002</v>
          </cell>
          <cell r="S46">
            <v>0.53223620000000005</v>
          </cell>
          <cell r="T46">
            <v>7.5189599999999999</v>
          </cell>
          <cell r="U46">
            <v>6.8065730000000003E-5</v>
          </cell>
          <cell r="V46">
            <v>2.824797E-4</v>
          </cell>
          <cell r="W46">
            <v>6.0649629999999998E-4</v>
          </cell>
          <cell r="X46">
            <v>8.2770469999999999E-2</v>
          </cell>
          <cell r="Y46">
            <v>8.1241909999999998E-7</v>
          </cell>
          <cell r="Z46">
            <v>2.321058E-5</v>
          </cell>
          <cell r="AA46">
            <v>0</v>
          </cell>
          <cell r="AB46">
            <v>6.1414619999999998E-6</v>
          </cell>
          <cell r="AD46">
            <v>0.23203694245524831</v>
          </cell>
          <cell r="AE46">
            <v>0.96297690326212293</v>
          </cell>
          <cell r="AF46">
            <v>2.0675536288587661</v>
          </cell>
          <cell r="AG46">
            <v>282.16558882691561</v>
          </cell>
          <cell r="AH46">
            <v>2.7695470827425869E-3</v>
          </cell>
          <cell r="AI46">
            <v>7.9125163511989602E-2</v>
          </cell>
        </row>
        <row r="47">
          <cell r="I47" t="str">
            <v>Trenchers (&gt;500 and &lt;=750)</v>
          </cell>
          <cell r="J47" t="str">
            <v>Construction and Mining Equipment</v>
          </cell>
          <cell r="K47" t="str">
            <v>U</v>
          </cell>
          <cell r="L47" t="str">
            <v>N</v>
          </cell>
          <cell r="M47" t="str">
            <v>NHH</v>
          </cell>
          <cell r="N47" t="str">
            <v>NP</v>
          </cell>
          <cell r="O47" t="str">
            <v>Total</v>
          </cell>
          <cell r="P47" t="str">
            <v>Total</v>
          </cell>
          <cell r="Q47" t="str">
            <v>Total</v>
          </cell>
          <cell r="R47">
            <v>1.469641</v>
          </cell>
          <cell r="S47">
            <v>2.534491</v>
          </cell>
          <cell r="T47">
            <v>67.500820000000004</v>
          </cell>
          <cell r="U47">
            <v>6.1450610000000005E-4</v>
          </cell>
          <cell r="V47">
            <v>2.535888E-3</v>
          </cell>
          <cell r="W47">
            <v>5.5716569999999998E-3</v>
          </cell>
          <cell r="X47">
            <v>0.74305049999999995</v>
          </cell>
          <cell r="Y47">
            <v>7.4711670000000003E-6</v>
          </cell>
          <cell r="Z47">
            <v>2.1094540000000001E-4</v>
          </cell>
          <cell r="AA47">
            <v>0</v>
          </cell>
          <cell r="AB47">
            <v>5.5445899999999997E-5</v>
          </cell>
          <cell r="AD47">
            <v>0.29327647190698253</v>
          </cell>
          <cell r="AE47">
            <v>1.2102667260605779</v>
          </cell>
          <cell r="AF47">
            <v>2.6591044541882374</v>
          </cell>
          <cell r="AG47">
            <v>354.6250054941998</v>
          </cell>
          <cell r="AH47">
            <v>3.5656562217818103E-3</v>
          </cell>
          <cell r="AI47">
            <v>0.10067487153830888</v>
          </cell>
        </row>
        <row r="48">
          <cell r="I48" t="str">
            <v>Bore/Drill Rigs (&lt;=15)</v>
          </cell>
          <cell r="J48" t="str">
            <v>Construction and Mining Equipment</v>
          </cell>
          <cell r="K48" t="str">
            <v>U</v>
          </cell>
          <cell r="L48" t="str">
            <v>P</v>
          </cell>
          <cell r="M48" t="str">
            <v>NHH</v>
          </cell>
          <cell r="N48" t="str">
            <v>P</v>
          </cell>
          <cell r="O48" t="str">
            <v>Total</v>
          </cell>
          <cell r="P48" t="str">
            <v>Total</v>
          </cell>
          <cell r="Q48" t="str">
            <v>Total</v>
          </cell>
          <cell r="R48">
            <v>6.0513839999999999E-2</v>
          </cell>
          <cell r="S48">
            <v>0.13457330000000001</v>
          </cell>
          <cell r="T48">
            <v>6.3534129999999994E-2</v>
          </cell>
          <cell r="U48">
            <v>8.0959390000000005E-7</v>
          </cell>
          <cell r="V48">
            <v>4.246649E-6</v>
          </cell>
          <cell r="W48">
            <v>5.0699850000000004E-6</v>
          </cell>
          <cell r="X48">
            <v>6.9549589999999995E-4</v>
          </cell>
          <cell r="Y48">
            <v>1.0822529999999999E-8</v>
          </cell>
          <cell r="Z48">
            <v>1.9811169999999999E-7</v>
          </cell>
          <cell r="AA48">
            <v>0</v>
          </cell>
          <cell r="AB48">
            <v>7.3048350000000006E-8</v>
          </cell>
          <cell r="AD48">
            <v>0.36384809670268919</v>
          </cell>
          <cell r="AE48">
            <v>1.9085311240788478</v>
          </cell>
          <cell r="AF48">
            <v>2.2785552022578033</v>
          </cell>
          <cell r="AG48">
            <v>312.57011630093041</v>
          </cell>
          <cell r="AH48">
            <v>4.8638668621487323E-3</v>
          </cell>
          <cell r="AI48">
            <v>8.9035459604542649E-2</v>
          </cell>
        </row>
        <row r="49">
          <cell r="I49" t="str">
            <v>Bore/Drill Rigs (&gt;15 and &lt;=25)</v>
          </cell>
          <cell r="J49" t="str">
            <v>Construction and Mining Equipment</v>
          </cell>
          <cell r="K49" t="str">
            <v>U</v>
          </cell>
          <cell r="L49" t="str">
            <v>P</v>
          </cell>
          <cell r="M49" t="str">
            <v>NHH</v>
          </cell>
          <cell r="N49" t="str">
            <v>P</v>
          </cell>
          <cell r="O49" t="str">
            <v>Total</v>
          </cell>
          <cell r="P49" t="str">
            <v>Total</v>
          </cell>
          <cell r="Q49" t="str">
            <v>Total</v>
          </cell>
          <cell r="R49">
            <v>0.18154149999999999</v>
          </cell>
          <cell r="S49">
            <v>0.40371990000000002</v>
          </cell>
          <cell r="T49">
            <v>0.29371140000000001</v>
          </cell>
          <cell r="U49">
            <v>3.8900650000000003E-6</v>
          </cell>
          <cell r="V49">
            <v>1.327731E-5</v>
          </cell>
          <cell r="W49">
            <v>2.45821E-5</v>
          </cell>
          <cell r="X49">
            <v>3.2245709999999999E-3</v>
          </cell>
          <cell r="Y49">
            <v>4.0913700000000002E-8</v>
          </cell>
          <cell r="Z49">
            <v>9.3117760000000003E-7</v>
          </cell>
          <cell r="AA49">
            <v>0</v>
          </cell>
          <cell r="AB49">
            <v>3.5099440000000002E-7</v>
          </cell>
          <cell r="AD49">
            <v>0.34965499278088602</v>
          </cell>
          <cell r="AE49">
            <v>1.1934190642571743</v>
          </cell>
          <cell r="AF49">
            <v>2.2095399429158684</v>
          </cell>
          <cell r="AG49">
            <v>289.83766331062702</v>
          </cell>
          <cell r="AH49">
            <v>3.6774911159940344E-3</v>
          </cell>
          <cell r="AI49">
            <v>8.3698060830788859E-2</v>
          </cell>
        </row>
        <row r="50">
          <cell r="I50" t="str">
            <v>Bore/Drill Rigs (&gt;25 and &lt;=50)</v>
          </cell>
          <cell r="J50" t="str">
            <v>Construction and Mining Equipment</v>
          </cell>
          <cell r="K50" t="str">
            <v>U</v>
          </cell>
          <cell r="L50" t="str">
            <v>P</v>
          </cell>
          <cell r="M50" t="str">
            <v>NHH</v>
          </cell>
          <cell r="N50" t="str">
            <v>P</v>
          </cell>
          <cell r="O50" t="str">
            <v>Total</v>
          </cell>
          <cell r="P50" t="str">
            <v>Total</v>
          </cell>
          <cell r="Q50" t="str">
            <v>Total</v>
          </cell>
          <cell r="R50">
            <v>0.79273130000000003</v>
          </cell>
          <cell r="S50">
            <v>1.8284549999999999</v>
          </cell>
          <cell r="T50">
            <v>2.5891470000000001</v>
          </cell>
          <cell r="U50">
            <v>2.0145150000000001E-5</v>
          </cell>
          <cell r="V50">
            <v>2.0321280000000001E-4</v>
          </cell>
          <cell r="W50">
            <v>1.926443E-4</v>
          </cell>
          <cell r="X50">
            <v>2.834923E-2</v>
          </cell>
          <cell r="Y50">
            <v>3.6648479999999998E-7</v>
          </cell>
          <cell r="Z50">
            <v>5.3113100000000001E-6</v>
          </cell>
          <cell r="AA50">
            <v>0</v>
          </cell>
          <cell r="AB50">
            <v>1.817664E-6</v>
          </cell>
          <cell r="AD50">
            <v>0.19990297907249566</v>
          </cell>
          <cell r="AE50">
            <v>2.0165074028072887</v>
          </cell>
          <cell r="AF50">
            <v>1.9116347841210206</v>
          </cell>
          <cell r="AG50">
            <v>281.31314641049408</v>
          </cell>
          <cell r="AH50">
            <v>3.6366769820422164E-3</v>
          </cell>
          <cell r="AI50">
            <v>5.2704829290302478E-2</v>
          </cell>
        </row>
        <row r="51">
          <cell r="I51" t="str">
            <v>Bore/Drill Rigs (&gt;50 and &lt;=120)</v>
          </cell>
          <cell r="J51" t="str">
            <v>Construction and Mining Equipment</v>
          </cell>
          <cell r="K51" t="str">
            <v>U</v>
          </cell>
          <cell r="L51" t="str">
            <v>P</v>
          </cell>
          <cell r="M51" t="str">
            <v>NHH</v>
          </cell>
          <cell r="N51" t="str">
            <v>P</v>
          </cell>
          <cell r="O51" t="str">
            <v>Total</v>
          </cell>
          <cell r="P51" t="str">
            <v>Total</v>
          </cell>
          <cell r="Q51" t="str">
            <v>Total</v>
          </cell>
          <cell r="R51">
            <v>2.4326569999999998</v>
          </cell>
          <cell r="S51">
            <v>5.6109840000000002</v>
          </cell>
          <cell r="T51">
            <v>19.688009999999998</v>
          </cell>
          <cell r="U51">
            <v>9.8013519999999994E-5</v>
          </cell>
          <cell r="V51">
            <v>1.30945E-3</v>
          </cell>
          <cell r="W51">
            <v>9.2818760000000001E-4</v>
          </cell>
          <cell r="X51">
            <v>0.21617030000000001</v>
          </cell>
          <cell r="Y51">
            <v>2.535788E-6</v>
          </cell>
          <cell r="Z51">
            <v>3.5208150000000003E-5</v>
          </cell>
          <cell r="AA51">
            <v>0</v>
          </cell>
          <cell r="AB51">
            <v>8.843602E-6</v>
          </cell>
          <cell r="AD51">
            <v>0.13205922725853433</v>
          </cell>
          <cell r="AE51">
            <v>1.7642969575389986</v>
          </cell>
          <cell r="AF51">
            <v>1.2506002968463286</v>
          </cell>
          <cell r="AG51">
            <v>291.25862201710078</v>
          </cell>
          <cell r="AH51">
            <v>3.4166123589017545E-3</v>
          </cell>
          <cell r="AI51">
            <v>4.7437956337070292E-2</v>
          </cell>
        </row>
        <row r="52">
          <cell r="I52" t="str">
            <v>Bore/Drill Rigs (&gt;120 and &lt;=175)</v>
          </cell>
          <cell r="J52" t="str">
            <v>Construction and Mining Equipment</v>
          </cell>
          <cell r="K52" t="str">
            <v>U</v>
          </cell>
          <cell r="L52" t="str">
            <v>P</v>
          </cell>
          <cell r="M52" t="str">
            <v>NHH</v>
          </cell>
          <cell r="N52" t="str">
            <v>P</v>
          </cell>
          <cell r="O52" t="str">
            <v>Total</v>
          </cell>
          <cell r="P52" t="str">
            <v>Total</v>
          </cell>
          <cell r="Q52" t="str">
            <v>Total</v>
          </cell>
          <cell r="R52">
            <v>0.56277869999999997</v>
          </cell>
          <cell r="S52">
            <v>1.2980640000000001</v>
          </cell>
          <cell r="T52">
            <v>8.3207649999999997</v>
          </cell>
          <cell r="U52">
            <v>3.6777860000000003E-5</v>
          </cell>
          <cell r="V52">
            <v>4.8903110000000005E-4</v>
          </cell>
          <cell r="W52">
            <v>2.844128E-4</v>
          </cell>
          <cell r="X52">
            <v>9.1480859999999997E-2</v>
          </cell>
          <cell r="Y52">
            <v>1.0293170000000001E-6</v>
          </cell>
          <cell r="Z52">
            <v>1.019272E-5</v>
          </cell>
          <cell r="AA52">
            <v>0</v>
          </cell>
          <cell r="AB52">
            <v>3.3184069999999998E-6</v>
          </cell>
          <cell r="AD52">
            <v>0.14687752394334949</v>
          </cell>
          <cell r="AE52">
            <v>1.953014044299819</v>
          </cell>
          <cell r="AF52">
            <v>1.1358422660207816</v>
          </cell>
          <cell r="AG52">
            <v>365.3415996745922</v>
          </cell>
          <cell r="AH52">
            <v>4.110721295714233E-3</v>
          </cell>
          <cell r="AI52">
            <v>4.0706051843360569E-2</v>
          </cell>
        </row>
        <row r="53">
          <cell r="I53" t="str">
            <v>Bore/Drill Rigs (&gt;175 and &lt;=250)</v>
          </cell>
          <cell r="J53" t="str">
            <v>Construction and Mining Equipment</v>
          </cell>
          <cell r="K53" t="str">
            <v>U</v>
          </cell>
          <cell r="L53" t="str">
            <v>N</v>
          </cell>
          <cell r="M53" t="str">
            <v>NHH</v>
          </cell>
          <cell r="N53" t="str">
            <v>P</v>
          </cell>
          <cell r="O53" t="str">
            <v>Total</v>
          </cell>
          <cell r="P53" t="str">
            <v>Total</v>
          </cell>
          <cell r="Q53" t="str">
            <v>Total</v>
          </cell>
          <cell r="R53">
            <v>0.4841107</v>
          </cell>
          <cell r="S53">
            <v>1.116614</v>
          </cell>
          <cell r="T53">
            <v>9.4885190000000001</v>
          </cell>
          <cell r="U53">
            <v>3.5058809999999998E-5</v>
          </cell>
          <cell r="V53">
            <v>1.9109490000000001E-4</v>
          </cell>
          <cell r="W53">
            <v>2.171233E-4</v>
          </cell>
          <cell r="X53">
            <v>0.1049243</v>
          </cell>
          <cell r="Y53">
            <v>1.180579E-6</v>
          </cell>
          <cell r="Z53">
            <v>6.3157399999999998E-6</v>
          </cell>
          <cell r="AA53">
            <v>0</v>
          </cell>
          <cell r="AB53">
            <v>3.163299E-6</v>
          </cell>
          <cell r="AD53">
            <v>0.11393499430241787</v>
          </cell>
          <cell r="AE53">
            <v>0.62102496755369363</v>
          </cell>
          <cell r="AF53">
            <v>0.70561271042634244</v>
          </cell>
          <cell r="AG53">
            <v>340.9856045509012</v>
          </cell>
          <cell r="AH53">
            <v>3.8366750508232921E-3</v>
          </cell>
          <cell r="AI53">
            <v>2.0525049222023008E-2</v>
          </cell>
        </row>
        <row r="54">
          <cell r="I54" t="str">
            <v>Bore/Drill Rigs (&gt;250 and &lt;=500)</v>
          </cell>
          <cell r="J54" t="str">
            <v>Construction and Mining Equipment</v>
          </cell>
          <cell r="K54" t="str">
            <v>U</v>
          </cell>
          <cell r="L54" t="str">
            <v>N</v>
          </cell>
          <cell r="M54" t="str">
            <v>NHH</v>
          </cell>
          <cell r="N54" t="str">
            <v>P</v>
          </cell>
          <cell r="O54" t="str">
            <v>Total</v>
          </cell>
          <cell r="P54" t="str">
            <v>Total</v>
          </cell>
          <cell r="Q54" t="str">
            <v>Total</v>
          </cell>
          <cell r="R54">
            <v>1.0771459999999999</v>
          </cell>
          <cell r="S54">
            <v>2.4844650000000001</v>
          </cell>
          <cell r="T54">
            <v>34.93723</v>
          </cell>
          <cell r="U54">
            <v>1.2834599999999999E-4</v>
          </cell>
          <cell r="V54">
            <v>6.8405210000000002E-4</v>
          </cell>
          <cell r="W54">
            <v>7.7697020000000005E-4</v>
          </cell>
          <cell r="X54">
            <v>0.38637060000000001</v>
          </cell>
          <cell r="Y54">
            <v>3.7923530000000001E-6</v>
          </cell>
          <cell r="Z54">
            <v>2.3032660000000001E-5</v>
          </cell>
          <cell r="AA54">
            <v>0</v>
          </cell>
          <cell r="AB54">
            <v>1.158045E-5</v>
          </cell>
          <cell r="AD54">
            <v>9.3730836377248203E-2</v>
          </cell>
          <cell r="AE54">
            <v>0.49956192992857629</v>
          </cell>
          <cell r="AF54">
            <v>0.56741983923299388</v>
          </cell>
          <cell r="AG54">
            <v>282.16570434278606</v>
          </cell>
          <cell r="AH54">
            <v>2.7695480850806918E-3</v>
          </cell>
          <cell r="AI54">
            <v>1.6820707196116672E-2</v>
          </cell>
        </row>
        <row r="55">
          <cell r="I55" t="str">
            <v>Bore/Drill Rigs (&gt;500 and &lt;=750)</v>
          </cell>
          <cell r="J55" t="str">
            <v>Construction and Mining Equipment</v>
          </cell>
          <cell r="K55" t="str">
            <v>U</v>
          </cell>
          <cell r="L55" t="str">
            <v>N</v>
          </cell>
          <cell r="M55" t="str">
            <v>NHH</v>
          </cell>
          <cell r="N55" t="str">
            <v>P</v>
          </cell>
          <cell r="O55" t="str">
            <v>Total</v>
          </cell>
          <cell r="P55" t="str">
            <v>Total</v>
          </cell>
          <cell r="Q55" t="str">
            <v>Total</v>
          </cell>
          <cell r="R55">
            <v>22.779440000000001</v>
          </cell>
          <cell r="S55">
            <v>52.541339999999998</v>
          </cell>
          <cell r="T55">
            <v>1459.847</v>
          </cell>
          <cell r="U55">
            <v>5.3709980000000001E-3</v>
          </cell>
          <cell r="V55">
            <v>2.8582949999999999E-2</v>
          </cell>
          <cell r="W55">
            <v>3.2676839999999999E-2</v>
          </cell>
          <cell r="X55">
            <v>16.144400000000001</v>
          </cell>
          <cell r="Y55">
            <v>1.6232749999999999E-4</v>
          </cell>
          <cell r="Z55">
            <v>9.6616870000000002E-4</v>
          </cell>
          <cell r="AA55">
            <v>0</v>
          </cell>
          <cell r="AB55">
            <v>4.8461659999999998E-4</v>
          </cell>
          <cell r="AD55">
            <v>0.12365042804009187</v>
          </cell>
          <cell r="AE55">
            <v>0.65803301400383007</v>
          </cell>
          <cell r="AF55">
            <v>0.75228202523955434</v>
          </cell>
          <cell r="AG55">
            <v>371.67430902980402</v>
          </cell>
          <cell r="AH55">
            <v>3.7370829141396087E-3</v>
          </cell>
          <cell r="AI55">
            <v>2.2243012064785562E-2</v>
          </cell>
        </row>
        <row r="56">
          <cell r="I56" t="str">
            <v>Bore/Drill Rigs (&gt;750 and &lt;=1000)</v>
          </cell>
          <cell r="J56" t="str">
            <v>Construction and Mining Equipment</v>
          </cell>
          <cell r="K56" t="str">
            <v>U</v>
          </cell>
          <cell r="L56" t="str">
            <v>N</v>
          </cell>
          <cell r="M56" t="str">
            <v>NHH</v>
          </cell>
          <cell r="N56" t="str">
            <v>P</v>
          </cell>
          <cell r="O56" t="str">
            <v>Total</v>
          </cell>
          <cell r="P56" t="str">
            <v>Total</v>
          </cell>
          <cell r="Q56" t="str">
            <v>Total</v>
          </cell>
          <cell r="R56">
            <v>38.210659999999997</v>
          </cell>
          <cell r="S56">
            <v>88.045739999999995</v>
          </cell>
          <cell r="T56">
            <v>3692.2710000000002</v>
          </cell>
          <cell r="U56">
            <v>1.4400939999999999E-2</v>
          </cell>
          <cell r="V56">
            <v>7.2505159999999999E-2</v>
          </cell>
          <cell r="W56">
            <v>0.20431460000000001</v>
          </cell>
          <cell r="X56">
            <v>40.828980000000001</v>
          </cell>
          <cell r="Y56">
            <v>4.1052409999999998E-4</v>
          </cell>
          <cell r="Z56">
            <v>4.4480530000000004E-3</v>
          </cell>
          <cell r="AA56">
            <v>0</v>
          </cell>
          <cell r="AB56">
            <v>1.2993740000000001E-3</v>
          </cell>
          <cell r="AD56">
            <v>0.14838347395342466</v>
          </cell>
          <cell r="AE56">
            <v>0.74707397713960955</v>
          </cell>
          <cell r="AF56">
            <v>2.1052035580597086</v>
          </cell>
          <cell r="AG56">
            <v>420.69100283557168</v>
          </cell>
          <cell r="AH56">
            <v>4.2299316641554721E-3</v>
          </cell>
          <cell r="AI56">
            <v>4.58315607501283E-2</v>
          </cell>
        </row>
        <row r="57">
          <cell r="I57" t="str">
            <v>Excavators (&lt;=25)</v>
          </cell>
          <cell r="J57" t="str">
            <v>Construction and Mining Equipment</v>
          </cell>
          <cell r="K57" t="str">
            <v>U</v>
          </cell>
          <cell r="L57" t="str">
            <v>P</v>
          </cell>
          <cell r="M57" t="str">
            <v>NHH</v>
          </cell>
          <cell r="N57" t="str">
            <v>NP</v>
          </cell>
          <cell r="O57" t="str">
            <v>Total</v>
          </cell>
          <cell r="P57" t="str">
            <v>Total</v>
          </cell>
          <cell r="Q57" t="str">
            <v>Total</v>
          </cell>
          <cell r="R57">
            <v>0.22390119999999999</v>
          </cell>
          <cell r="S57">
            <v>0.8570875</v>
          </cell>
          <cell r="T57">
            <v>0.6411481</v>
          </cell>
          <cell r="U57">
            <v>8.4916959999999994E-6</v>
          </cell>
          <cell r="V57">
            <v>2.8983300000000001E-5</v>
          </cell>
          <cell r="W57">
            <v>5.3660720000000001E-5</v>
          </cell>
          <cell r="X57">
            <v>7.0389770000000001E-3</v>
          </cell>
          <cell r="Y57">
            <v>8.9311290000000005E-8</v>
          </cell>
          <cell r="Z57">
            <v>2.0023470000000001E-6</v>
          </cell>
          <cell r="AA57">
            <v>0</v>
          </cell>
          <cell r="AB57">
            <v>7.6619199999999996E-7</v>
          </cell>
          <cell r="AD57">
            <v>0.35952766135079556</v>
          </cell>
          <cell r="AE57">
            <v>1.2271162400571702</v>
          </cell>
          <cell r="AF57">
            <v>2.2719269705368474</v>
          </cell>
          <cell r="AG57">
            <v>298.0213774859626</v>
          </cell>
          <cell r="AH57">
            <v>3.7813269841410592E-3</v>
          </cell>
          <cell r="AI57">
            <v>8.4776837762772173E-2</v>
          </cell>
        </row>
        <row r="58">
          <cell r="I58" t="str">
            <v>Excavators (&gt;25 and &lt;=50)</v>
          </cell>
          <cell r="J58" t="str">
            <v>Construction and Mining Equipment</v>
          </cell>
          <cell r="K58" t="str">
            <v>U</v>
          </cell>
          <cell r="L58" t="str">
            <v>P</v>
          </cell>
          <cell r="M58" t="str">
            <v>NHH</v>
          </cell>
          <cell r="N58" t="str">
            <v>NP</v>
          </cell>
          <cell r="O58" t="str">
            <v>Total</v>
          </cell>
          <cell r="P58" t="str">
            <v>Total</v>
          </cell>
          <cell r="Q58" t="str">
            <v>Total</v>
          </cell>
          <cell r="R58">
            <v>8.4295770000000001</v>
          </cell>
          <cell r="S58">
            <v>32.706670000000003</v>
          </cell>
          <cell r="T58">
            <v>37.776649999999997</v>
          </cell>
          <cell r="U58">
            <v>9.6032729999999996E-4</v>
          </cell>
          <cell r="V58">
            <v>4.2928330000000002E-3</v>
          </cell>
          <cell r="W58">
            <v>3.5429490000000001E-3</v>
          </cell>
          <cell r="X58">
            <v>0.40875299999999998</v>
          </cell>
          <cell r="Y58">
            <v>5.284157E-6</v>
          </cell>
          <cell r="Z58">
            <v>2.4207269999999999E-4</v>
          </cell>
          <cell r="AA58">
            <v>0</v>
          </cell>
          <cell r="AB58">
            <v>8.6648800000000003E-5</v>
          </cell>
          <cell r="AD58">
            <v>0.53274083027101193</v>
          </cell>
          <cell r="AE58">
            <v>2.3814458014833058</v>
          </cell>
          <cell r="AF58">
            <v>1.965448229856479</v>
          </cell>
          <cell r="AG58">
            <v>226.75541203063472</v>
          </cell>
          <cell r="AH58">
            <v>2.9313820272134088E-3</v>
          </cell>
          <cell r="AI58">
            <v>0.13428964394112883</v>
          </cell>
        </row>
        <row r="59">
          <cell r="I59" t="str">
            <v>Excavators (&gt;50 and &lt;=120)</v>
          </cell>
          <cell r="J59" t="str">
            <v>Construction and Mining Equipment</v>
          </cell>
          <cell r="K59" t="str">
            <v>U</v>
          </cell>
          <cell r="L59" t="str">
            <v>P</v>
          </cell>
          <cell r="M59" t="str">
            <v>NHH</v>
          </cell>
          <cell r="N59" t="str">
            <v>NP</v>
          </cell>
          <cell r="O59" t="str">
            <v>Total</v>
          </cell>
          <cell r="P59" t="str">
            <v>Total</v>
          </cell>
          <cell r="Q59" t="str">
            <v>Total</v>
          </cell>
          <cell r="R59">
            <v>22.892389999999999</v>
          </cell>
          <cell r="S59">
            <v>88.822199999999995</v>
          </cell>
          <cell r="T59">
            <v>298.75510000000003</v>
          </cell>
          <cell r="U59">
            <v>3.7277669999999999E-3</v>
          </cell>
          <cell r="V59">
            <v>2.251322E-2</v>
          </cell>
          <cell r="W59">
            <v>2.3590150000000001E-2</v>
          </cell>
          <cell r="X59">
            <v>3.2667470000000001</v>
          </cell>
          <cell r="Y59">
            <v>3.8320610000000001E-5</v>
          </cell>
          <cell r="Z59">
            <v>1.7729180000000001E-3</v>
          </cell>
          <cell r="AA59">
            <v>0</v>
          </cell>
          <cell r="AB59">
            <v>3.3635039999999999E-4</v>
          </cell>
          <cell r="AD59">
            <v>0.31728462614076214</v>
          </cell>
          <cell r="AE59">
            <v>1.9161869802819564</v>
          </cell>
          <cell r="AF59">
            <v>2.0078486459466216</v>
          </cell>
          <cell r="AG59">
            <v>278.04543593831278</v>
          </cell>
          <cell r="AH59">
            <v>3.2616149070840406E-3</v>
          </cell>
          <cell r="AI59">
            <v>0.1508998885413782</v>
          </cell>
        </row>
        <row r="60">
          <cell r="I60" t="str">
            <v>Excavators (&gt;120 and &lt;=175)</v>
          </cell>
          <cell r="J60" t="str">
            <v>Construction and Mining Equipment</v>
          </cell>
          <cell r="K60" t="str">
            <v>U</v>
          </cell>
          <cell r="L60" t="str">
            <v>P</v>
          </cell>
          <cell r="M60" t="str">
            <v>NHH</v>
          </cell>
          <cell r="N60" t="str">
            <v>NP</v>
          </cell>
          <cell r="O60" t="str">
            <v>Total</v>
          </cell>
          <cell r="P60" t="str">
            <v>Total</v>
          </cell>
          <cell r="Q60" t="str">
            <v>Total</v>
          </cell>
          <cell r="R60">
            <v>44.162999999999997</v>
          </cell>
          <cell r="S60">
            <v>171.352</v>
          </cell>
          <cell r="T60">
            <v>876.22119999999995</v>
          </cell>
          <cell r="U60">
            <v>8.3822970000000004E-3</v>
          </cell>
          <cell r="V60">
            <v>5.6913470000000001E-2</v>
          </cell>
          <cell r="W60">
            <v>5.6559489999999997E-2</v>
          </cell>
          <cell r="X60">
            <v>9.6060599999999994</v>
          </cell>
          <cell r="Y60">
            <v>1.080847E-4</v>
          </cell>
          <cell r="Z60">
            <v>3.0668589999999999E-3</v>
          </cell>
          <cell r="AA60">
            <v>0</v>
          </cell>
          <cell r="AB60">
            <v>7.5632110000000005E-4</v>
          </cell>
          <cell r="AD60">
            <v>0.25359393323684581</v>
          </cell>
          <cell r="AE60">
            <v>1.7218324179466828</v>
          </cell>
          <cell r="AF60">
            <v>1.7111232793314346</v>
          </cell>
          <cell r="AG60">
            <v>290.61706335496518</v>
          </cell>
          <cell r="AH60">
            <v>3.2699419020495828E-3</v>
          </cell>
          <cell r="AI60">
            <v>9.2783259349175973E-2</v>
          </cell>
        </row>
        <row r="61">
          <cell r="I61" t="str">
            <v>Excavators (&gt;175 and &lt;=250)</v>
          </cell>
          <cell r="J61" t="str">
            <v>Construction and Mining Equipment</v>
          </cell>
          <cell r="K61" t="str">
            <v>U</v>
          </cell>
          <cell r="L61" t="str">
            <v>N</v>
          </cell>
          <cell r="M61" t="str">
            <v>NHH</v>
          </cell>
          <cell r="N61" t="str">
            <v>NP</v>
          </cell>
          <cell r="O61" t="str">
            <v>Total</v>
          </cell>
          <cell r="P61" t="str">
            <v>Total</v>
          </cell>
          <cell r="Q61" t="str">
            <v>Total</v>
          </cell>
          <cell r="R61">
            <v>17.960509999999999</v>
          </cell>
          <cell r="S61">
            <v>69.686570000000003</v>
          </cell>
          <cell r="T61">
            <v>500.48689999999999</v>
          </cell>
          <cell r="U61">
            <v>3.6761340000000002E-3</v>
          </cell>
          <cell r="V61">
            <v>1.179351E-2</v>
          </cell>
          <cell r="W61">
            <v>2.7578020000000002E-2</v>
          </cell>
          <cell r="X61">
            <v>5.5240640000000001</v>
          </cell>
          <cell r="Y61">
            <v>6.2155200000000004E-5</v>
          </cell>
          <cell r="Z61">
            <v>9.1814000000000002E-4</v>
          </cell>
          <cell r="AA61">
            <v>0</v>
          </cell>
          <cell r="AB61">
            <v>3.3169169999999997E-4</v>
          </cell>
          <cell r="AD61">
            <v>0.19142791873957923</v>
          </cell>
          <cell r="AE61">
            <v>0.61412534851406808</v>
          </cell>
          <cell r="AF61">
            <v>1.4360746837733585</v>
          </cell>
          <cell r="AG61">
            <v>287.65547569926315</v>
          </cell>
          <cell r="AH61">
            <v>3.2366177551858269E-3</v>
          </cell>
          <cell r="AI61">
            <v>4.7810452315273949E-2</v>
          </cell>
        </row>
        <row r="62">
          <cell r="I62" t="str">
            <v>Excavators (&gt;250 and &lt;=500)</v>
          </cell>
          <cell r="J62" t="str">
            <v>Construction and Mining Equipment</v>
          </cell>
          <cell r="K62" t="str">
            <v>U</v>
          </cell>
          <cell r="L62" t="str">
            <v>N</v>
          </cell>
          <cell r="M62" t="str">
            <v>NHH</v>
          </cell>
          <cell r="N62" t="str">
            <v>NP</v>
          </cell>
          <cell r="O62" t="str">
            <v>Total</v>
          </cell>
          <cell r="P62" t="str">
            <v>Total</v>
          </cell>
          <cell r="Q62" t="str">
            <v>Total</v>
          </cell>
          <cell r="R62">
            <v>12.956009999999999</v>
          </cell>
          <cell r="S62">
            <v>50.269199999999998</v>
          </cell>
          <cell r="T62">
            <v>531.68430000000001</v>
          </cell>
          <cell r="U62">
            <v>3.759779E-3</v>
          </cell>
          <cell r="V62">
            <v>1.2173079999999999E-2</v>
          </cell>
          <cell r="W62">
            <v>2.5835190000000001E-2</v>
          </cell>
          <cell r="X62">
            <v>5.8695700000000004</v>
          </cell>
          <cell r="Y62">
            <v>5.7611739999999999E-5</v>
          </cell>
          <cell r="Z62">
            <v>9.2183710000000004E-4</v>
          </cell>
          <cell r="AA62">
            <v>0</v>
          </cell>
          <cell r="AB62">
            <v>3.3923889999999999E-4</v>
          </cell>
          <cell r="AD62">
            <v>0.13570422878422572</v>
          </cell>
          <cell r="AE62">
            <v>0.43937115275357475</v>
          </cell>
          <cell r="AF62">
            <v>0.93248686543649029</v>
          </cell>
          <cell r="AG62">
            <v>211.85433243417447</v>
          </cell>
          <cell r="AH62">
            <v>2.0794192279964671E-3</v>
          </cell>
          <cell r="AI62">
            <v>3.3272485622210017E-2</v>
          </cell>
        </row>
        <row r="63">
          <cell r="I63" t="str">
            <v>Excavators (&gt;500 and &lt;=750)</v>
          </cell>
          <cell r="J63" t="str">
            <v>Construction and Mining Equipment</v>
          </cell>
          <cell r="K63" t="str">
            <v>U</v>
          </cell>
          <cell r="L63" t="str">
            <v>N</v>
          </cell>
          <cell r="M63" t="str">
            <v>NHH</v>
          </cell>
          <cell r="N63" t="str">
            <v>NP</v>
          </cell>
          <cell r="O63" t="str">
            <v>Total</v>
          </cell>
          <cell r="P63" t="str">
            <v>Total</v>
          </cell>
          <cell r="Q63" t="str">
            <v>Total</v>
          </cell>
          <cell r="R63">
            <v>11.51219</v>
          </cell>
          <cell r="S63">
            <v>44.667149999999999</v>
          </cell>
          <cell r="T63">
            <v>783.0652</v>
          </cell>
          <cell r="U63">
            <v>5.5667879999999996E-3</v>
          </cell>
          <cell r="V63">
            <v>1.792827E-2</v>
          </cell>
          <cell r="W63">
            <v>3.9312670000000001E-2</v>
          </cell>
          <cell r="X63">
            <v>8.6445889999999999</v>
          </cell>
          <cell r="Y63">
            <v>8.6918949999999996E-5</v>
          </cell>
          <cell r="Z63">
            <v>1.3824620000000001E-3</v>
          </cell>
          <cell r="AA63">
            <v>0</v>
          </cell>
          <cell r="AB63">
            <v>5.0228250000000001E-4</v>
          </cell>
          <cell r="AD63">
            <v>0.15075031124215446</v>
          </cell>
          <cell r="AE63">
            <v>0.4855030014675214</v>
          </cell>
          <cell r="AF63">
            <v>1.0645990539356105</v>
          </cell>
          <cell r="AG63">
            <v>234.09809791759716</v>
          </cell>
          <cell r="AH63">
            <v>2.3537915877775949E-3</v>
          </cell>
          <cell r="AI63">
            <v>3.7437491203266837E-2</v>
          </cell>
        </row>
        <row r="64">
          <cell r="I64" t="str">
            <v>Concrete/Industrial Saws (&lt;=25)</v>
          </cell>
          <cell r="J64" t="str">
            <v>Construction and Mining Equipment</v>
          </cell>
          <cell r="K64" t="str">
            <v>U</v>
          </cell>
          <cell r="L64" t="str">
            <v>P</v>
          </cell>
          <cell r="M64" t="str">
            <v>NHH</v>
          </cell>
          <cell r="N64" t="str">
            <v>NP</v>
          </cell>
          <cell r="O64" t="str">
            <v>Total</v>
          </cell>
          <cell r="P64" t="str">
            <v>Total</v>
          </cell>
          <cell r="Q64" t="str">
            <v>Total</v>
          </cell>
          <cell r="R64">
            <v>2.4205540000000001E-2</v>
          </cell>
          <cell r="S64">
            <v>3.9293399999999999E-2</v>
          </cell>
          <cell r="T64">
            <v>2.946087E-2</v>
          </cell>
          <cell r="U64">
            <v>3.9019500000000001E-7</v>
          </cell>
          <cell r="V64">
            <v>1.331788E-6</v>
          </cell>
          <cell r="W64">
            <v>2.4657200000000001E-6</v>
          </cell>
          <cell r="X64">
            <v>3.2344230000000001E-4</v>
          </cell>
          <cell r="Y64">
            <v>4.1038699999999998E-9</v>
          </cell>
          <cell r="Z64">
            <v>9.2004729999999996E-8</v>
          </cell>
          <cell r="AA64">
            <v>0</v>
          </cell>
          <cell r="AB64">
            <v>3.5206660000000003E-8</v>
          </cell>
          <cell r="AD64">
            <v>0.36035049550306164</v>
          </cell>
          <cell r="AE64">
            <v>1.2299246933072732</v>
          </cell>
          <cell r="AF64">
            <v>2.2771266258455616</v>
          </cell>
          <cell r="AG64">
            <v>298.70345102230908</v>
          </cell>
          <cell r="AH64">
            <v>3.7899808761776787E-3</v>
          </cell>
          <cell r="AI64">
            <v>8.4967644496022232E-2</v>
          </cell>
        </row>
        <row r="65">
          <cell r="I65" t="str">
            <v>Concrete/Industrial Saws (&gt;25 and &lt;=50)</v>
          </cell>
          <cell r="J65" t="str">
            <v>Construction and Mining Equipment</v>
          </cell>
          <cell r="K65" t="str">
            <v>U</v>
          </cell>
          <cell r="L65" t="str">
            <v>P</v>
          </cell>
          <cell r="M65" t="str">
            <v>NHH</v>
          </cell>
          <cell r="N65" t="str">
            <v>NP</v>
          </cell>
          <cell r="O65" t="str">
            <v>Total</v>
          </cell>
          <cell r="P65" t="str">
            <v>Total</v>
          </cell>
          <cell r="Q65" t="str">
            <v>Total</v>
          </cell>
          <cell r="R65">
            <v>0.2117984</v>
          </cell>
          <cell r="S65">
            <v>0.33684809999999998</v>
          </cell>
          <cell r="T65">
            <v>0.46864790000000001</v>
          </cell>
          <cell r="U65">
            <v>1.197391E-5</v>
          </cell>
          <cell r="V65">
            <v>4.5148149999999999E-5</v>
          </cell>
          <cell r="W65">
            <v>4.3168560000000003E-5</v>
          </cell>
          <cell r="X65">
            <v>5.0833800000000002E-3</v>
          </cell>
          <cell r="Y65">
            <v>6.5715420000000005E-8</v>
          </cell>
          <cell r="Z65">
            <v>3.1578999999999999E-6</v>
          </cell>
          <cell r="AA65">
            <v>0</v>
          </cell>
          <cell r="AB65">
            <v>1.0803860000000001E-6</v>
          </cell>
          <cell r="AD65">
            <v>0.64496318382083795</v>
          </cell>
          <cell r="AE65">
            <v>2.4318618202091686</v>
          </cell>
          <cell r="AF65">
            <v>2.3252331025171293</v>
          </cell>
          <cell r="AG65">
            <v>273.8113907129059</v>
          </cell>
          <cell r="AH65">
            <v>3.5396981027353285E-3</v>
          </cell>
          <cell r="AI65">
            <v>0.17009725630039182</v>
          </cell>
        </row>
        <row r="66">
          <cell r="I66" t="str">
            <v>Concrete/Industrial Saws (&gt;50 and &lt;=120)</v>
          </cell>
          <cell r="J66" t="str">
            <v>Construction and Mining Equipment</v>
          </cell>
          <cell r="K66" t="str">
            <v>U</v>
          </cell>
          <cell r="L66" t="str">
            <v>P</v>
          </cell>
          <cell r="M66" t="str">
            <v>NHH</v>
          </cell>
          <cell r="N66" t="str">
            <v>NP</v>
          </cell>
          <cell r="O66" t="str">
            <v>Total</v>
          </cell>
          <cell r="P66" t="str">
            <v>Total</v>
          </cell>
          <cell r="Q66" t="str">
            <v>Total</v>
          </cell>
          <cell r="R66">
            <v>0.36913430000000003</v>
          </cell>
          <cell r="S66">
            <v>0.58707790000000004</v>
          </cell>
          <cell r="T66">
            <v>1.986891</v>
          </cell>
          <cell r="U66">
            <v>2.4002839999999999E-5</v>
          </cell>
          <cell r="V66">
            <v>1.3872879999999999E-4</v>
          </cell>
          <cell r="W66">
            <v>1.7043280000000001E-4</v>
          </cell>
          <cell r="X66">
            <v>2.1746310000000001E-2</v>
          </cell>
          <cell r="Y66">
            <v>2.550953E-7</v>
          </cell>
          <cell r="Z66">
            <v>1.292462E-5</v>
          </cell>
          <cell r="AA66">
            <v>0</v>
          </cell>
          <cell r="AB66">
            <v>2.1657389999999999E-6</v>
          </cell>
          <cell r="AD66">
            <v>0.30909266112725414</v>
          </cell>
          <cell r="AE66">
            <v>1.7864575178183337</v>
          </cell>
          <cell r="AF66">
            <v>2.194720612034621</v>
          </cell>
          <cell r="AG66">
            <v>280.03456372655148</v>
          </cell>
          <cell r="AH66">
            <v>3.2849481610532434E-3</v>
          </cell>
          <cell r="AI66">
            <v>0.16643468813934231</v>
          </cell>
        </row>
        <row r="67">
          <cell r="I67" t="str">
            <v>Concrete/Industrial Saws (&gt;120 and &lt;=175)</v>
          </cell>
          <cell r="J67" t="str">
            <v>Construction and Mining Equipment</v>
          </cell>
          <cell r="K67" t="str">
            <v>U</v>
          </cell>
          <cell r="L67" t="str">
            <v>P</v>
          </cell>
          <cell r="M67" t="str">
            <v>NHH</v>
          </cell>
          <cell r="N67" t="str">
            <v>NP</v>
          </cell>
          <cell r="O67" t="str">
            <v>Total</v>
          </cell>
          <cell r="P67" t="str">
            <v>Total</v>
          </cell>
          <cell r="Q67" t="str">
            <v>Total</v>
          </cell>
          <cell r="R67">
            <v>1.2102770000000001E-2</v>
          </cell>
          <cell r="S67">
            <v>1.9248459999999998E-2</v>
          </cell>
          <cell r="T67">
            <v>0.14034140000000001</v>
          </cell>
          <cell r="U67">
            <v>1.1925100000000001E-6</v>
          </cell>
          <cell r="V67">
            <v>8.3388700000000003E-6</v>
          </cell>
          <cell r="W67">
            <v>1.012494E-5</v>
          </cell>
          <cell r="X67">
            <v>1.540418E-3</v>
          </cell>
          <cell r="Y67">
            <v>1.7332349999999998E-8</v>
          </cell>
          <cell r="Z67">
            <v>5.107654E-7</v>
          </cell>
          <cell r="AA67">
            <v>0</v>
          </cell>
          <cell r="AB67">
            <v>1.075983E-7</v>
          </cell>
          <cell r="AD67">
            <v>0.32116708765272656</v>
          </cell>
          <cell r="AE67">
            <v>2.2458265274208951</v>
          </cell>
          <cell r="AF67">
            <v>2.7268513408345401</v>
          </cell>
          <cell r="AG67">
            <v>414.86575611763237</v>
          </cell>
          <cell r="AH67">
            <v>4.6679527816770802E-3</v>
          </cell>
          <cell r="AI67">
            <v>0.13755946364540333</v>
          </cell>
        </row>
        <row r="68">
          <cell r="I68" t="str">
            <v>Cement and Mortar Mixers (&lt;=15)</v>
          </cell>
          <cell r="J68" t="str">
            <v>Construction and Mining Equipment</v>
          </cell>
          <cell r="K68" t="str">
            <v>U</v>
          </cell>
          <cell r="L68" t="str">
            <v>P</v>
          </cell>
          <cell r="M68" t="str">
            <v>NHH</v>
          </cell>
          <cell r="N68" t="str">
            <v>NP</v>
          </cell>
          <cell r="O68" t="str">
            <v>Total</v>
          </cell>
          <cell r="P68" t="str">
            <v>Total</v>
          </cell>
          <cell r="Q68" t="str">
            <v>Total</v>
          </cell>
          <cell r="R68">
            <v>3.092257</v>
          </cell>
          <cell r="S68">
            <v>2.5437829999999999</v>
          </cell>
          <cell r="T68">
            <v>0.73368219999999995</v>
          </cell>
          <cell r="U68">
            <v>9.3628669999999995E-6</v>
          </cell>
          <cell r="V68">
            <v>4.9039309999999997E-5</v>
          </cell>
          <cell r="W68">
            <v>5.8690780000000003E-5</v>
          </cell>
          <cell r="X68">
            <v>8.0314210000000004E-3</v>
          </cell>
          <cell r="Y68">
            <v>1.2497599999999999E-7</v>
          </cell>
          <cell r="Z68">
            <v>2.3678399999999998E-6</v>
          </cell>
          <cell r="AA68">
            <v>0</v>
          </cell>
          <cell r="AB68">
            <v>8.447966E-7</v>
          </cell>
          <cell r="AD68">
            <v>0.22260790175891579</v>
          </cell>
          <cell r="AE68">
            <v>1.1659396531858259</v>
          </cell>
          <cell r="AF68">
            <v>1.3954092681647767</v>
          </cell>
          <cell r="AG68">
            <v>190.95195701834629</v>
          </cell>
          <cell r="AH68">
            <v>2.9713810022317156E-3</v>
          </cell>
          <cell r="AI68">
            <v>5.6296847333282753E-2</v>
          </cell>
        </row>
        <row r="69">
          <cell r="I69" t="str">
            <v>Cement and Mortar Mixers (&gt;15 and &lt;=25)</v>
          </cell>
          <cell r="J69" t="str">
            <v>Construction and Mining Equipment</v>
          </cell>
          <cell r="K69" t="str">
            <v>U</v>
          </cell>
          <cell r="L69" t="str">
            <v>P</v>
          </cell>
          <cell r="M69" t="str">
            <v>NHH</v>
          </cell>
          <cell r="N69" t="str">
            <v>NP</v>
          </cell>
          <cell r="O69" t="str">
            <v>Total</v>
          </cell>
          <cell r="P69" t="str">
            <v>Total</v>
          </cell>
          <cell r="Q69" t="str">
            <v>Total</v>
          </cell>
          <cell r="R69">
            <v>0.27836359999999999</v>
          </cell>
          <cell r="S69">
            <v>0.22899030000000001</v>
          </cell>
          <cell r="T69">
            <v>0.18313860000000001</v>
          </cell>
          <cell r="U69">
            <v>2.781863E-6</v>
          </cell>
          <cell r="V69">
            <v>8.8157590000000007E-6</v>
          </cell>
          <cell r="W69">
            <v>1.6385170000000002E-5</v>
          </cell>
          <cell r="X69">
            <v>2.0082920000000001E-3</v>
          </cell>
          <cell r="Y69">
            <v>2.548142E-8</v>
          </cell>
          <cell r="Z69">
            <v>8.0415959999999995E-7</v>
          </cell>
          <cell r="AA69">
            <v>0</v>
          </cell>
          <cell r="AB69">
            <v>2.5100299999999999E-7</v>
          </cell>
          <cell r="AD69">
            <v>0.44084070174151485</v>
          </cell>
          <cell r="AE69">
            <v>1.3970297545005181</v>
          </cell>
          <cell r="AF69">
            <v>2.5965512467558676</v>
          </cell>
          <cell r="AG69">
            <v>318.25321900534652</v>
          </cell>
          <cell r="AH69">
            <v>4.0380302963051277E-3</v>
          </cell>
          <cell r="AI69">
            <v>0.12743484577643682</v>
          </cell>
        </row>
        <row r="70">
          <cell r="I70" t="str">
            <v>Cranes (&gt;25 and &lt;=50)</v>
          </cell>
          <cell r="J70" t="str">
            <v>Construction and Mining Equipment</v>
          </cell>
          <cell r="K70" t="str">
            <v>U</v>
          </cell>
          <cell r="L70" t="str">
            <v>P</v>
          </cell>
          <cell r="M70" t="str">
            <v>NHH</v>
          </cell>
          <cell r="N70" t="str">
            <v>P</v>
          </cell>
          <cell r="O70" t="str">
            <v>Total</v>
          </cell>
          <cell r="P70" t="str">
            <v>Total</v>
          </cell>
          <cell r="Q70" t="str">
            <v>Total</v>
          </cell>
          <cell r="R70">
            <v>0.20574709999999999</v>
          </cell>
          <cell r="S70">
            <v>0.72152499999999997</v>
          </cell>
          <cell r="T70">
            <v>0.77682189999999995</v>
          </cell>
          <cell r="U70">
            <v>2.8337079999999999E-5</v>
          </cell>
          <cell r="V70">
            <v>9.5987060000000005E-5</v>
          </cell>
          <cell r="W70">
            <v>7.7931080000000002E-5</v>
          </cell>
          <cell r="X70">
            <v>8.3573810000000005E-3</v>
          </cell>
          <cell r="Y70">
            <v>1.080401E-7</v>
          </cell>
          <cell r="Z70">
            <v>6.7058439999999998E-6</v>
          </cell>
          <cell r="AA70">
            <v>0</v>
          </cell>
          <cell r="AB70">
            <v>2.5568089999999998E-6</v>
          </cell>
          <cell r="AD70">
            <v>0.71258512112539418</v>
          </cell>
          <cell r="AE70">
            <v>2.4137614311908813</v>
          </cell>
          <cell r="AF70">
            <v>1.9597124361872422</v>
          </cell>
          <cell r="AG70">
            <v>210.1608688042688</v>
          </cell>
          <cell r="AH70">
            <v>2.7168560679117154E-3</v>
          </cell>
          <cell r="AI70">
            <v>0.16863010087800148</v>
          </cell>
        </row>
        <row r="71">
          <cell r="I71" t="str">
            <v>Cranes (&gt;50 and &lt;=120)</v>
          </cell>
          <cell r="J71" t="str">
            <v>Construction and Mining Equipment</v>
          </cell>
          <cell r="K71" t="str">
            <v>U</v>
          </cell>
          <cell r="L71" t="str">
            <v>P</v>
          </cell>
          <cell r="M71" t="str">
            <v>NHH</v>
          </cell>
          <cell r="N71" t="str">
            <v>P</v>
          </cell>
          <cell r="O71" t="str">
            <v>Total</v>
          </cell>
          <cell r="P71" t="str">
            <v>Total</v>
          </cell>
          <cell r="Q71" t="str">
            <v>Total</v>
          </cell>
          <cell r="R71">
            <v>2.2571669999999999</v>
          </cell>
          <cell r="S71">
            <v>7.9155550000000003</v>
          </cell>
          <cell r="T71">
            <v>18.165949999999999</v>
          </cell>
          <cell r="U71">
            <v>2.9680780000000001E-4</v>
          </cell>
          <cell r="V71">
            <v>1.398566E-3</v>
          </cell>
          <cell r="W71">
            <v>1.778165E-3</v>
          </cell>
          <cell r="X71">
            <v>0.19829630000000001</v>
          </cell>
          <cell r="Y71">
            <v>2.3261169999999999E-6</v>
          </cell>
          <cell r="Z71">
            <v>1.5093610000000001E-4</v>
          </cell>
          <cell r="AA71">
            <v>0</v>
          </cell>
          <cell r="AB71">
            <v>2.6780480000000001E-5</v>
          </cell>
          <cell r="AD71">
            <v>0.28347563348369126</v>
          </cell>
          <cell r="AE71">
            <v>1.335744487910197</v>
          </cell>
          <cell r="AF71">
            <v>1.6982924633838057</v>
          </cell>
          <cell r="AG71">
            <v>189.38912407279085</v>
          </cell>
          <cell r="AH71">
            <v>2.22163127159119E-3</v>
          </cell>
          <cell r="AI71">
            <v>0.14415627407048526</v>
          </cell>
        </row>
        <row r="72">
          <cell r="I72" t="str">
            <v>Cranes (&gt;120 and &lt;=175)</v>
          </cell>
          <cell r="J72" t="str">
            <v>Construction and Mining Equipment</v>
          </cell>
          <cell r="K72" t="str">
            <v>U</v>
          </cell>
          <cell r="L72" t="str">
            <v>P</v>
          </cell>
          <cell r="M72" t="str">
            <v>NHH</v>
          </cell>
          <cell r="N72" t="str">
            <v>P</v>
          </cell>
          <cell r="O72" t="str">
            <v>Total</v>
          </cell>
          <cell r="P72" t="str">
            <v>Total</v>
          </cell>
          <cell r="Q72" t="str">
            <v>Total</v>
          </cell>
          <cell r="R72">
            <v>2.2571669999999999</v>
          </cell>
          <cell r="S72">
            <v>7.9155550000000003</v>
          </cell>
          <cell r="T72">
            <v>29.005600000000001</v>
          </cell>
          <cell r="U72">
            <v>3.4374729999999998E-4</v>
          </cell>
          <cell r="V72">
            <v>1.89193E-3</v>
          </cell>
          <cell r="W72">
            <v>2.4285309999999998E-3</v>
          </cell>
          <cell r="X72">
            <v>0.31770039999999999</v>
          </cell>
          <cell r="Y72">
            <v>3.574676E-6</v>
          </cell>
          <cell r="Z72">
            <v>1.3814019999999999E-4</v>
          </cell>
          <cell r="AA72">
            <v>0</v>
          </cell>
          <cell r="AB72">
            <v>3.1015759999999999E-5</v>
          </cell>
          <cell r="AD72">
            <v>0.2251245810559083</v>
          </cell>
          <cell r="AE72">
            <v>1.2390495827519359</v>
          </cell>
          <cell r="AF72">
            <v>1.5904765621614654</v>
          </cell>
          <cell r="AG72">
            <v>208.06612721407407</v>
          </cell>
          <cell r="AH72">
            <v>2.3411018411216905E-3</v>
          </cell>
          <cell r="AI72">
            <v>9.0469815041396326E-2</v>
          </cell>
        </row>
        <row r="73">
          <cell r="I73" t="str">
            <v>Cranes (&gt;175 and &lt;=250)</v>
          </cell>
          <cell r="J73" t="str">
            <v>Construction and Mining Equipment</v>
          </cell>
          <cell r="K73" t="str">
            <v>U</v>
          </cell>
          <cell r="L73" t="str">
            <v>N</v>
          </cell>
          <cell r="M73" t="str">
            <v>NHH</v>
          </cell>
          <cell r="N73" t="str">
            <v>P</v>
          </cell>
          <cell r="O73" t="str">
            <v>Total</v>
          </cell>
          <cell r="P73" t="str">
            <v>Total</v>
          </cell>
          <cell r="Q73" t="str">
            <v>Total</v>
          </cell>
          <cell r="R73">
            <v>4.3751509999999998</v>
          </cell>
          <cell r="S73">
            <v>15.343019999999999</v>
          </cell>
          <cell r="T73">
            <v>77.949100000000001</v>
          </cell>
          <cell r="U73">
            <v>6.7237090000000002E-4</v>
          </cell>
          <cell r="V73">
            <v>2.0159169999999999E-3</v>
          </cell>
          <cell r="W73">
            <v>5.8163870000000001E-3</v>
          </cell>
          <cell r="X73">
            <v>0.85965539999999996</v>
          </cell>
          <cell r="Y73">
            <v>9.6725960000000003E-6</v>
          </cell>
          <cell r="Z73">
            <v>1.9930459999999999E-4</v>
          </cell>
          <cell r="AA73">
            <v>0</v>
          </cell>
          <cell r="AB73">
            <v>6.0666940000000003E-5</v>
          </cell>
          <cell r="AD73">
            <v>0.15902342054693275</v>
          </cell>
          <cell r="AE73">
            <v>0.47678746489283075</v>
          </cell>
          <cell r="AF73">
            <v>1.3756421581670364</v>
          </cell>
          <cell r="AG73">
            <v>203.31835033259424</v>
          </cell>
          <cell r="AH73">
            <v>2.287679763488544E-3</v>
          </cell>
          <cell r="AI73">
            <v>4.7137821138211383E-2</v>
          </cell>
        </row>
        <row r="74">
          <cell r="I74" t="str">
            <v>Cranes (&gt;250 and &lt;=500)</v>
          </cell>
          <cell r="J74" t="str">
            <v>Construction and Mining Equipment</v>
          </cell>
          <cell r="K74" t="str">
            <v>U</v>
          </cell>
          <cell r="L74" t="str">
            <v>N</v>
          </cell>
          <cell r="M74" t="str">
            <v>NHH</v>
          </cell>
          <cell r="N74" t="str">
            <v>P</v>
          </cell>
          <cell r="O74" t="str">
            <v>Total</v>
          </cell>
          <cell r="P74" t="str">
            <v>Total</v>
          </cell>
          <cell r="Q74" t="str">
            <v>Total</v>
          </cell>
          <cell r="R74">
            <v>1.6036159999999999</v>
          </cell>
          <cell r="S74">
            <v>5.6236519999999999</v>
          </cell>
          <cell r="T74">
            <v>45.87688</v>
          </cell>
          <cell r="U74">
            <v>3.726019E-4</v>
          </cell>
          <cell r="V74">
            <v>1.241984E-3</v>
          </cell>
          <cell r="W74">
            <v>3.0250749999999999E-3</v>
          </cell>
          <cell r="X74">
            <v>0.50595869999999998</v>
          </cell>
          <cell r="Y74">
            <v>4.9661499999999999E-6</v>
          </cell>
          <cell r="Z74">
            <v>1.0886650000000001E-4</v>
          </cell>
          <cell r="AA74">
            <v>0</v>
          </cell>
          <cell r="AB74">
            <v>3.3619270000000003E-5</v>
          </cell>
          <cell r="AD74">
            <v>0.12021527778745911</v>
          </cell>
          <cell r="AE74">
            <v>0.4007103870580897</v>
          </cell>
          <cell r="AF74">
            <v>0.97600208547755085</v>
          </cell>
          <cell r="AG74">
            <v>163.24115810864541</v>
          </cell>
          <cell r="AH74">
            <v>1.6022653179819807E-3</v>
          </cell>
          <cell r="AI74">
            <v>3.5124395606271515E-2</v>
          </cell>
        </row>
        <row r="75">
          <cell r="I75" t="str">
            <v>Cranes (&gt;500 and &lt;=750)</v>
          </cell>
          <cell r="J75" t="str">
            <v>Construction and Mining Equipment</v>
          </cell>
          <cell r="K75" t="str">
            <v>U</v>
          </cell>
          <cell r="L75" t="str">
            <v>N</v>
          </cell>
          <cell r="M75" t="str">
            <v>NHH</v>
          </cell>
          <cell r="N75" t="str">
            <v>P</v>
          </cell>
          <cell r="O75" t="str">
            <v>Total</v>
          </cell>
          <cell r="P75" t="str">
            <v>Total</v>
          </cell>
          <cell r="Q75" t="str">
            <v>Total</v>
          </cell>
          <cell r="R75">
            <v>47.76332</v>
          </cell>
          <cell r="S75">
            <v>167.4991</v>
          </cell>
          <cell r="T75">
            <v>2299.2489999999998</v>
          </cell>
          <cell r="U75">
            <v>1.8790660000000001E-2</v>
          </cell>
          <cell r="V75">
            <v>6.2244309999999997E-2</v>
          </cell>
          <cell r="W75">
            <v>0.15653639999999999</v>
          </cell>
          <cell r="X75">
            <v>25.357060000000001</v>
          </cell>
          <cell r="Y75">
            <v>2.549583E-4</v>
          </cell>
          <cell r="Z75">
            <v>5.5567940000000003E-3</v>
          </cell>
          <cell r="AA75">
            <v>0</v>
          </cell>
          <cell r="AB75">
            <v>1.6954509999999999E-3</v>
          </cell>
          <cell r="AD75">
            <v>0.1356973400812303</v>
          </cell>
          <cell r="AE75">
            <v>0.44949923537499609</v>
          </cell>
          <cell r="AF75">
            <v>1.130432518383681</v>
          </cell>
          <cell r="AG75">
            <v>183.11680346939178</v>
          </cell>
          <cell r="AH75">
            <v>1.8411893537338411E-3</v>
          </cell>
          <cell r="AI75">
            <v>4.0128562018542188E-2</v>
          </cell>
        </row>
        <row r="76">
          <cell r="I76" t="str">
            <v>Cranes (&gt;750 and &lt;=9999)</v>
          </cell>
          <cell r="J76" t="str">
            <v>Construction and Mining Equipment</v>
          </cell>
          <cell r="K76" t="str">
            <v>U</v>
          </cell>
          <cell r="L76" t="str">
            <v>N</v>
          </cell>
          <cell r="M76" t="str">
            <v>NHH</v>
          </cell>
          <cell r="N76" t="str">
            <v>P</v>
          </cell>
          <cell r="O76" t="str">
            <v>Total</v>
          </cell>
          <cell r="P76" t="str">
            <v>Total</v>
          </cell>
          <cell r="Q76" t="str">
            <v>Total</v>
          </cell>
          <cell r="R76">
            <v>60.010330000000003</v>
          </cell>
          <cell r="S76">
            <v>210.2371</v>
          </cell>
          <cell r="T76">
            <v>9251.9789999999994</v>
          </cell>
          <cell r="U76">
            <v>8.6618680000000003E-2</v>
          </cell>
          <cell r="V76">
            <v>0.2832557</v>
          </cell>
          <cell r="W76">
            <v>0.92167480000000002</v>
          </cell>
          <cell r="X76">
            <v>101.9371</v>
          </cell>
          <cell r="Y76">
            <v>1.024949E-3</v>
          </cell>
          <cell r="Z76">
            <v>2.6858719999999999E-2</v>
          </cell>
          <cell r="AA76">
            <v>0</v>
          </cell>
          <cell r="AB76">
            <v>7.8154650000000006E-3</v>
          </cell>
          <cell r="AD76">
            <v>3.7380807349669899E-2</v>
          </cell>
          <cell r="AE76">
            <v>0.12224068471599767</v>
          </cell>
          <cell r="AF76">
            <v>0.39775425044396351</v>
          </cell>
          <cell r="AG76">
            <v>43.991562753946788</v>
          </cell>
          <cell r="AH76">
            <v>4.4232284666814151E-4</v>
          </cell>
          <cell r="AI76">
            <v>1.159104061593557E-2</v>
          </cell>
        </row>
        <row r="77">
          <cell r="I77" t="str">
            <v>Graders (&lt;=50)</v>
          </cell>
          <cell r="J77" t="str">
            <v>Construction and Mining Equipment</v>
          </cell>
          <cell r="K77" t="str">
            <v>U</v>
          </cell>
          <cell r="L77" t="str">
            <v>P</v>
          </cell>
          <cell r="M77" t="str">
            <v>NHH</v>
          </cell>
          <cell r="N77" t="str">
            <v>NP</v>
          </cell>
          <cell r="O77" t="str">
            <v>Total</v>
          </cell>
          <cell r="P77" t="str">
            <v>Total</v>
          </cell>
          <cell r="Q77" t="str">
            <v>Total</v>
          </cell>
          <cell r="R77">
            <v>8.4719359999999994E-2</v>
          </cell>
          <cell r="S77">
            <v>0.22023770000000001</v>
          </cell>
          <cell r="T77">
            <v>0.28093669999999998</v>
          </cell>
          <cell r="U77">
            <v>9.0884299999999997E-6</v>
          </cell>
          <cell r="V77">
            <v>3.314933E-5</v>
          </cell>
          <cell r="W77">
            <v>2.728427E-5</v>
          </cell>
          <cell r="X77">
            <v>3.029744E-3</v>
          </cell>
          <cell r="Y77">
            <v>3.9167029999999999E-8</v>
          </cell>
          <cell r="Z77">
            <v>2.1747710000000002E-6</v>
          </cell>
          <cell r="AA77">
            <v>0</v>
          </cell>
          <cell r="AB77">
            <v>8.2003440000000004E-7</v>
          </cell>
          <cell r="AD77">
            <v>0.74873863067040747</v>
          </cell>
          <cell r="AE77">
            <v>2.7309649688495661</v>
          </cell>
          <cell r="AF77">
            <v>2.2477795349297596</v>
          </cell>
          <cell r="AG77">
            <v>249.60156747005621</v>
          </cell>
          <cell r="AH77">
            <v>3.2267254530900023E-3</v>
          </cell>
          <cell r="AI77">
            <v>0.17916571515231045</v>
          </cell>
        </row>
        <row r="78">
          <cell r="I78" t="str">
            <v>Graders (&gt;50 and &lt;=120)</v>
          </cell>
          <cell r="J78" t="str">
            <v>Construction and Mining Equipment</v>
          </cell>
          <cell r="K78" t="str">
            <v>U</v>
          </cell>
          <cell r="L78" t="str">
            <v>P</v>
          </cell>
          <cell r="M78" t="str">
            <v>NHH</v>
          </cell>
          <cell r="N78" t="str">
            <v>NP</v>
          </cell>
          <cell r="O78" t="str">
            <v>Total</v>
          </cell>
          <cell r="P78" t="str">
            <v>Total</v>
          </cell>
          <cell r="Q78" t="str">
            <v>Total</v>
          </cell>
          <cell r="R78">
            <v>5.6519919999999999</v>
          </cell>
          <cell r="S78">
            <v>14.693</v>
          </cell>
          <cell r="T78">
            <v>50.368119999999998</v>
          </cell>
          <cell r="U78">
            <v>7.4340340000000004E-4</v>
          </cell>
          <cell r="V78">
            <v>3.8186779999999998E-3</v>
          </cell>
          <cell r="W78">
            <v>4.590734E-3</v>
          </cell>
          <cell r="X78">
            <v>0.55023520000000004</v>
          </cell>
          <cell r="Y78">
            <v>6.45454E-6</v>
          </cell>
          <cell r="Z78">
            <v>3.712295E-4</v>
          </cell>
          <cell r="AA78">
            <v>0</v>
          </cell>
          <cell r="AB78">
            <v>6.707611E-5</v>
          </cell>
          <cell r="AD78">
            <v>0.38250389328251549</v>
          </cell>
          <cell r="AE78">
            <v>1.9648271748451644</v>
          </cell>
          <cell r="AF78">
            <v>2.3620737112910914</v>
          </cell>
          <cell r="AG78">
            <v>283.11291853263458</v>
          </cell>
          <cell r="AH78">
            <v>3.3210591710338259E-3</v>
          </cell>
          <cell r="AI78">
            <v>0.19100898523106244</v>
          </cell>
        </row>
        <row r="79">
          <cell r="I79" t="str">
            <v>Graders (&gt;120 and &lt;=175)</v>
          </cell>
          <cell r="J79" t="str">
            <v>Construction and Mining Equipment</v>
          </cell>
          <cell r="K79" t="str">
            <v>U</v>
          </cell>
          <cell r="L79" t="str">
            <v>P</v>
          </cell>
          <cell r="M79" t="str">
            <v>NHH</v>
          </cell>
          <cell r="N79" t="str">
            <v>NP</v>
          </cell>
          <cell r="O79" t="str">
            <v>Total</v>
          </cell>
          <cell r="P79" t="str">
            <v>Total</v>
          </cell>
          <cell r="Q79" t="str">
            <v>Total</v>
          </cell>
          <cell r="R79">
            <v>19.30997</v>
          </cell>
          <cell r="S79">
            <v>50.198480000000004</v>
          </cell>
          <cell r="T79">
            <v>283.5829</v>
          </cell>
          <cell r="U79">
            <v>3.076652E-3</v>
          </cell>
          <cell r="V79">
            <v>1.833767E-2</v>
          </cell>
          <cell r="W79">
            <v>2.18024E-2</v>
          </cell>
          <cell r="X79">
            <v>3.1075439999999999</v>
          </cell>
          <cell r="Y79">
            <v>3.4965190000000001E-5</v>
          </cell>
          <cell r="Z79">
            <v>1.2085209999999999E-3</v>
          </cell>
          <cell r="AA79">
            <v>0</v>
          </cell>
          <cell r="AB79">
            <v>2.7760129999999998E-4</v>
          </cell>
          <cell r="AD79">
            <v>0.31772603409505623</v>
          </cell>
          <cell r="AE79">
            <v>1.8937322659968987</v>
          </cell>
          <cell r="AF79">
            <v>2.2515351381157354</v>
          </cell>
          <cell r="AG79">
            <v>320.91625276303182</v>
          </cell>
          <cell r="AH79">
            <v>3.6108572402989095E-3</v>
          </cell>
          <cell r="AI79">
            <v>0.12480403518194176</v>
          </cell>
        </row>
        <row r="80">
          <cell r="I80" t="str">
            <v>Graders (&gt;175 and &lt;=250)</v>
          </cell>
          <cell r="J80" t="str">
            <v>Construction and Mining Equipment</v>
          </cell>
          <cell r="K80" t="str">
            <v>U</v>
          </cell>
          <cell r="L80" t="str">
            <v>N</v>
          </cell>
          <cell r="M80" t="str">
            <v>NHH</v>
          </cell>
          <cell r="N80" t="str">
            <v>NP</v>
          </cell>
          <cell r="O80" t="str">
            <v>Total</v>
          </cell>
          <cell r="P80" t="str">
            <v>Total</v>
          </cell>
          <cell r="Q80" t="str">
            <v>Total</v>
          </cell>
          <cell r="R80">
            <v>11.98174</v>
          </cell>
          <cell r="S80">
            <v>31.14791</v>
          </cell>
          <cell r="T80">
            <v>242.75739999999999</v>
          </cell>
          <cell r="U80">
            <v>1.95104E-3</v>
          </cell>
          <cell r="V80">
            <v>6.1193430000000002E-3</v>
          </cell>
          <cell r="W80">
            <v>1.6390640000000001E-2</v>
          </cell>
          <cell r="X80">
            <v>2.6780780000000002</v>
          </cell>
          <cell r="Y80">
            <v>3.0132969999999999E-5</v>
          </cell>
          <cell r="Z80">
            <v>5.6015920000000003E-4</v>
          </cell>
          <cell r="AA80">
            <v>0</v>
          </cell>
          <cell r="AB80">
            <v>1.760392E-4</v>
          </cell>
          <cell r="AD80">
            <v>0.22730044975730315</v>
          </cell>
          <cell r="AE80">
            <v>0.71291691411719127</v>
          </cell>
          <cell r="AF80">
            <v>1.909545598147677</v>
          </cell>
          <cell r="AG80">
            <v>312.00197529786107</v>
          </cell>
          <cell r="AH80">
            <v>3.5105572584484802E-3</v>
          </cell>
          <cell r="AI80">
            <v>6.5259778423656684E-2</v>
          </cell>
        </row>
        <row r="81">
          <cell r="I81" t="str">
            <v>Graders (&gt;250 and &lt;=500)</v>
          </cell>
          <cell r="J81" t="str">
            <v>Construction and Mining Equipment</v>
          </cell>
          <cell r="K81" t="str">
            <v>U</v>
          </cell>
          <cell r="L81" t="str">
            <v>N</v>
          </cell>
          <cell r="M81" t="str">
            <v>NHH</v>
          </cell>
          <cell r="N81" t="str">
            <v>NP</v>
          </cell>
          <cell r="O81" t="str">
            <v>Total</v>
          </cell>
          <cell r="P81" t="str">
            <v>Total</v>
          </cell>
          <cell r="Q81" t="str">
            <v>Total</v>
          </cell>
          <cell r="R81">
            <v>0.3388774</v>
          </cell>
          <cell r="S81">
            <v>0.88095089999999998</v>
          </cell>
          <cell r="T81">
            <v>9.1546749999999992</v>
          </cell>
          <cell r="U81">
            <v>6.9597309999999999E-5</v>
          </cell>
          <cell r="V81">
            <v>2.4265030000000001E-4</v>
          </cell>
          <cell r="W81">
            <v>5.483927E-4</v>
          </cell>
          <cell r="X81">
            <v>0.1009915</v>
          </cell>
          <cell r="Y81">
            <v>9.9126439999999997E-7</v>
          </cell>
          <cell r="Z81">
            <v>1.9670659999999998E-5</v>
          </cell>
          <cell r="AA81">
            <v>0</v>
          </cell>
          <cell r="AB81">
            <v>6.279653E-6</v>
          </cell>
          <cell r="AD81">
            <v>0.14334210824235497</v>
          </cell>
          <cell r="AE81">
            <v>0.49976077477189706</v>
          </cell>
          <cell r="AF81">
            <v>1.1294655750734803</v>
          </cell>
          <cell r="AG81">
            <v>208.00135126713647</v>
          </cell>
          <cell r="AH81">
            <v>2.0416008739647124E-3</v>
          </cell>
          <cell r="AI81">
            <v>4.0513546786773248E-2</v>
          </cell>
        </row>
        <row r="82">
          <cell r="I82" t="str">
            <v>Graders (&gt;500 and &lt;=750)</v>
          </cell>
          <cell r="J82" t="str">
            <v>Construction and Mining Equipment</v>
          </cell>
          <cell r="K82" t="str">
            <v>U</v>
          </cell>
          <cell r="L82" t="str">
            <v>N</v>
          </cell>
          <cell r="M82" t="str">
            <v>NHH</v>
          </cell>
          <cell r="N82" t="str">
            <v>NP</v>
          </cell>
          <cell r="O82" t="str">
            <v>Total</v>
          </cell>
          <cell r="P82" t="str">
            <v>Total</v>
          </cell>
          <cell r="Q82" t="str">
            <v>Total</v>
          </cell>
          <cell r="R82">
            <v>0.73482040000000004</v>
          </cell>
          <cell r="S82">
            <v>1.91025</v>
          </cell>
          <cell r="T82">
            <v>42.018509999999999</v>
          </cell>
          <cell r="U82">
            <v>3.2123139999999998E-4</v>
          </cell>
          <cell r="V82">
            <v>1.1137090000000001E-3</v>
          </cell>
          <cell r="W82">
            <v>2.5932490000000002E-3</v>
          </cell>
          <cell r="X82">
            <v>0.46352759999999998</v>
          </cell>
          <cell r="Y82">
            <v>4.6606419999999998E-6</v>
          </cell>
          <cell r="Z82">
            <v>9.1818160000000005E-5</v>
          </cell>
          <cell r="AA82">
            <v>0</v>
          </cell>
          <cell r="AB82">
            <v>2.8984199999999999E-5</v>
          </cell>
          <cell r="AD82">
            <v>0.20340871689045933</v>
          </cell>
          <cell r="AE82">
            <v>0.70521785441696117</v>
          </cell>
          <cell r="AF82">
            <v>1.6420855858657248</v>
          </cell>
          <cell r="AG82">
            <v>293.51288310954067</v>
          </cell>
          <cell r="AH82">
            <v>2.9511909766784445E-3</v>
          </cell>
          <cell r="AI82">
            <v>5.8140686473498238E-2</v>
          </cell>
        </row>
        <row r="83">
          <cell r="I83" t="str">
            <v>Off-Highway Trucks (&lt;=175)</v>
          </cell>
          <cell r="J83" t="str">
            <v>Construction and Mining Equipment</v>
          </cell>
          <cell r="K83" t="str">
            <v>U</v>
          </cell>
          <cell r="L83" t="str">
            <v>P</v>
          </cell>
          <cell r="M83" t="str">
            <v>NHH</v>
          </cell>
          <cell r="N83" t="str">
            <v>NP</v>
          </cell>
          <cell r="O83" t="str">
            <v>Total</v>
          </cell>
          <cell r="P83" t="str">
            <v>Total</v>
          </cell>
          <cell r="Q83" t="str">
            <v>Total</v>
          </cell>
          <cell r="R83">
            <v>0.39334000000000002</v>
          </cell>
          <cell r="S83">
            <v>2.1358920000000001</v>
          </cell>
          <cell r="T83">
            <v>12.17962</v>
          </cell>
          <cell r="U83">
            <v>1.2504310000000001E-4</v>
          </cell>
          <cell r="V83">
            <v>8.0583719999999996E-4</v>
          </cell>
          <cell r="W83">
            <v>8.216559E-4</v>
          </cell>
          <cell r="X83">
            <v>0.133467</v>
          </cell>
          <cell r="Y83">
            <v>1.501733E-6</v>
          </cell>
          <cell r="Z83">
            <v>4.4986849999999998E-5</v>
          </cell>
          <cell r="AA83">
            <v>0</v>
          </cell>
          <cell r="AB83">
            <v>1.1282429999999999E-5</v>
          </cell>
          <cell r="AD83">
            <v>0.30349073380114733</v>
          </cell>
          <cell r="AE83">
            <v>1.9558386120646549</v>
          </cell>
          <cell r="AF83">
            <v>1.9942320049890161</v>
          </cell>
          <cell r="AG83">
            <v>323.93628891348442</v>
          </cell>
          <cell r="AH83">
            <v>3.6448396604322687E-3</v>
          </cell>
          <cell r="AI83">
            <v>0.10918708923484896</v>
          </cell>
        </row>
        <row r="84">
          <cell r="I84" t="str">
            <v>Off-Highway Trucks (&gt;175 and &lt;=250)</v>
          </cell>
          <cell r="J84" t="str">
            <v>Construction and Mining Equipment</v>
          </cell>
          <cell r="K84" t="str">
            <v>U</v>
          </cell>
          <cell r="L84" t="str">
            <v>N</v>
          </cell>
          <cell r="M84" t="str">
            <v>NHH</v>
          </cell>
          <cell r="N84" t="str">
            <v>NP</v>
          </cell>
          <cell r="O84" t="str">
            <v>Total</v>
          </cell>
          <cell r="P84" t="str">
            <v>Total</v>
          </cell>
          <cell r="Q84" t="str">
            <v>Total</v>
          </cell>
          <cell r="R84">
            <v>2.9046650000000001</v>
          </cell>
          <cell r="S84">
            <v>15.772740000000001</v>
          </cell>
          <cell r="T84">
            <v>118.92440000000001</v>
          </cell>
          <cell r="U84">
            <v>9.3087110000000003E-4</v>
          </cell>
          <cell r="V84">
            <v>2.8753289999999998E-3</v>
          </cell>
          <cell r="W84">
            <v>6.8904049999999996E-3</v>
          </cell>
          <cell r="X84">
            <v>1.3122590000000001</v>
          </cell>
          <cell r="Y84">
            <v>1.476517E-5</v>
          </cell>
          <cell r="Z84">
            <v>2.297786E-4</v>
          </cell>
          <cell r="AA84">
            <v>0</v>
          </cell>
          <cell r="AB84">
            <v>8.3991010000000003E-5</v>
          </cell>
          <cell r="AD84">
            <v>0.21416349015326447</v>
          </cell>
          <cell r="AE84">
            <v>0.66152069172509032</v>
          </cell>
          <cell r="AF84">
            <v>1.5852604977955636</v>
          </cell>
          <cell r="AG84">
            <v>301.90857512391631</v>
          </cell>
          <cell r="AH84">
            <v>3.3969905606762046E-3</v>
          </cell>
          <cell r="AI84">
            <v>5.2864662936179765E-2</v>
          </cell>
        </row>
        <row r="85">
          <cell r="I85" t="str">
            <v>Off-Highway Trucks (&gt;250 and &lt;=500)</v>
          </cell>
          <cell r="J85" t="str">
            <v>Construction and Mining Equipment</v>
          </cell>
          <cell r="K85" t="str">
            <v>U</v>
          </cell>
          <cell r="L85" t="str">
            <v>N</v>
          </cell>
          <cell r="M85" t="str">
            <v>NHH</v>
          </cell>
          <cell r="N85" t="str">
            <v>NP</v>
          </cell>
          <cell r="O85" t="str">
            <v>Total</v>
          </cell>
          <cell r="P85" t="str">
            <v>Total</v>
          </cell>
          <cell r="Q85" t="str">
            <v>Total</v>
          </cell>
          <cell r="R85">
            <v>4.0907349999999996</v>
          </cell>
          <cell r="S85">
            <v>22.213280000000001</v>
          </cell>
          <cell r="T85">
            <v>273.8116</v>
          </cell>
          <cell r="U85">
            <v>2.0606800000000001E-3</v>
          </cell>
          <cell r="V85">
            <v>6.426129E-3</v>
          </cell>
          <cell r="W85">
            <v>1.396792E-2</v>
          </cell>
          <cell r="X85">
            <v>3.021998</v>
          </cell>
          <cell r="Y85">
            <v>2.9661900000000001E-5</v>
          </cell>
          <cell r="Z85">
            <v>4.9867599999999998E-4</v>
          </cell>
          <cell r="AA85">
            <v>0</v>
          </cell>
          <cell r="AB85">
            <v>1.859319E-4</v>
          </cell>
          <cell r="AD85">
            <v>0.16831813185625896</v>
          </cell>
          <cell r="AE85">
            <v>0.52489179705113354</v>
          </cell>
          <cell r="AF85">
            <v>1.1409118350824374</v>
          </cell>
          <cell r="AG85">
            <v>246.83942088696494</v>
          </cell>
          <cell r="AH85">
            <v>2.4228097498433373E-3</v>
          </cell>
          <cell r="AI85">
            <v>4.0732288720981322E-2</v>
          </cell>
        </row>
        <row r="86">
          <cell r="I86" t="str">
            <v>Off-Highway Trucks (&gt;500 and &lt;=750)</v>
          </cell>
          <cell r="J86" t="str">
            <v>Construction and Mining Equipment</v>
          </cell>
          <cell r="K86" t="str">
            <v>U</v>
          </cell>
          <cell r="L86" t="str">
            <v>N</v>
          </cell>
          <cell r="M86" t="str">
            <v>NHH</v>
          </cell>
          <cell r="N86" t="str">
            <v>NP</v>
          </cell>
          <cell r="O86" t="str">
            <v>Total</v>
          </cell>
          <cell r="P86" t="str">
            <v>Total</v>
          </cell>
          <cell r="Q86" t="str">
            <v>Total</v>
          </cell>
          <cell r="R86">
            <v>154.06729999999999</v>
          </cell>
          <cell r="S86">
            <v>836.60739999999998</v>
          </cell>
          <cell r="T86">
            <v>16727.509999999998</v>
          </cell>
          <cell r="U86">
            <v>0.1265686</v>
          </cell>
          <cell r="V86">
            <v>0.39257449999999999</v>
          </cell>
          <cell r="W86">
            <v>0.88238280000000002</v>
          </cell>
          <cell r="X86">
            <v>184.61490000000001</v>
          </cell>
          <cell r="Y86">
            <v>1.8562520000000001E-3</v>
          </cell>
          <cell r="Z86">
            <v>3.1039649999999998E-2</v>
          </cell>
          <cell r="AA86">
            <v>0</v>
          </cell>
          <cell r="AB86">
            <v>1.1420080000000001E-2</v>
          </cell>
          <cell r="AD86">
            <v>0.1829978775707698</v>
          </cell>
          <cell r="AE86">
            <v>0.56759970710275809</v>
          </cell>
          <cell r="AF86">
            <v>1.275783880085211</v>
          </cell>
          <cell r="AG86">
            <v>266.92350921113058</v>
          </cell>
          <cell r="AH86">
            <v>2.6838424082789619E-3</v>
          </cell>
          <cell r="AI86">
            <v>4.4878351111883548E-2</v>
          </cell>
        </row>
        <row r="87">
          <cell r="I87" t="str">
            <v>Off-Highway Trucks (&gt;750 and &lt;=1000)</v>
          </cell>
          <cell r="J87" t="str">
            <v>Construction and Mining Equipment</v>
          </cell>
          <cell r="K87" t="str">
            <v>U</v>
          </cell>
          <cell r="L87" t="str">
            <v>N</v>
          </cell>
          <cell r="M87" t="str">
            <v>NHH</v>
          </cell>
          <cell r="N87" t="str">
            <v>NP</v>
          </cell>
          <cell r="O87" t="str">
            <v>Total</v>
          </cell>
          <cell r="P87" t="str">
            <v>Total</v>
          </cell>
          <cell r="Q87" t="str">
            <v>Total</v>
          </cell>
          <cell r="R87">
            <v>72.257320000000007</v>
          </cell>
          <cell r="S87">
            <v>391.97519999999997</v>
          </cell>
          <cell r="T87">
            <v>11088.31</v>
          </cell>
          <cell r="U87">
            <v>8.9636629999999995E-2</v>
          </cell>
          <cell r="V87">
            <v>0.27623140000000002</v>
          </cell>
          <cell r="W87">
            <v>0.95941370000000004</v>
          </cell>
          <cell r="X87">
            <v>122.3282</v>
          </cell>
          <cell r="Y87">
            <v>1.2299769999999999E-3</v>
          </cell>
          <cell r="Z87">
            <v>2.6653039999999999E-2</v>
          </cell>
          <cell r="AA87">
            <v>0</v>
          </cell>
          <cell r="AB87">
            <v>8.0877710000000005E-3</v>
          </cell>
          <cell r="AD87">
            <v>0.20745789717308649</v>
          </cell>
          <cell r="AE87">
            <v>0.63931882955860486</v>
          </cell>
          <cell r="AF87">
            <v>2.2204979004794185</v>
          </cell>
          <cell r="AG87">
            <v>283.12031740783601</v>
          </cell>
          <cell r="AH87">
            <v>2.8466982972392132E-3</v>
          </cell>
          <cell r="AI87">
            <v>6.1686652339229632E-2</v>
          </cell>
        </row>
        <row r="88">
          <cell r="I88" t="str">
            <v>Crushing/Proc. Equipment (&lt;=50)</v>
          </cell>
          <cell r="J88" t="str">
            <v>Construction and Mining Equipment</v>
          </cell>
          <cell r="K88" t="str">
            <v>U</v>
          </cell>
          <cell r="L88" t="str">
            <v>P</v>
          </cell>
          <cell r="M88" t="str">
            <v>NHH</v>
          </cell>
          <cell r="N88" t="str">
            <v>P</v>
          </cell>
          <cell r="O88" t="str">
            <v>Total</v>
          </cell>
          <cell r="P88" t="str">
            <v>Total</v>
          </cell>
          <cell r="Q88" t="str">
            <v>Total</v>
          </cell>
          <cell r="R88">
            <v>0.96822140000000001</v>
          </cell>
          <cell r="S88">
            <v>2.5354869999999998</v>
          </cell>
          <cell r="T88">
            <v>5.1606189999999996</v>
          </cell>
          <cell r="U88">
            <v>1.581121E-4</v>
          </cell>
          <cell r="V88">
            <v>5.7115110000000003E-4</v>
          </cell>
          <cell r="W88">
            <v>4.9184939999999996E-4</v>
          </cell>
          <cell r="X88">
            <v>5.5750679999999997E-2</v>
          </cell>
          <cell r="Y88">
            <v>7.2071710000000003E-7</v>
          </cell>
          <cell r="Z88">
            <v>3.953277E-5</v>
          </cell>
          <cell r="AA88">
            <v>0</v>
          </cell>
          <cell r="AB88">
            <v>1.4266200000000001E-5</v>
          </cell>
          <cell r="AD88">
            <v>1.1314536191272133</v>
          </cell>
          <cell r="AE88">
            <v>4.0871696673656785</v>
          </cell>
          <cell r="AF88">
            <v>3.5196849810706983</v>
          </cell>
          <cell r="AG88">
            <v>398.95307604416826</v>
          </cell>
          <cell r="AH88">
            <v>5.1574672094157857E-3</v>
          </cell>
          <cell r="AI88">
            <v>0.28289736010478461</v>
          </cell>
        </row>
        <row r="89">
          <cell r="I89" t="str">
            <v>Crushing/Proc. Equipment (&gt;50 and &lt;=120)</v>
          </cell>
          <cell r="J89" t="str">
            <v>Construction and Mining Equipment</v>
          </cell>
          <cell r="K89" t="str">
            <v>U</v>
          </cell>
          <cell r="L89" t="str">
            <v>P</v>
          </cell>
          <cell r="M89" t="str">
            <v>NHH</v>
          </cell>
          <cell r="N89" t="str">
            <v>P</v>
          </cell>
          <cell r="O89" t="str">
            <v>Total</v>
          </cell>
          <cell r="P89" t="str">
            <v>Total</v>
          </cell>
          <cell r="Q89" t="str">
            <v>Total</v>
          </cell>
          <cell r="R89">
            <v>2.729174</v>
          </cell>
          <cell r="S89">
            <v>7.1469019999999999</v>
          </cell>
          <cell r="T89">
            <v>27.155550000000002</v>
          </cell>
          <cell r="U89">
            <v>3.8022019999999998E-4</v>
          </cell>
          <cell r="V89">
            <v>1.999612E-3</v>
          </cell>
          <cell r="W89">
            <v>2.4306940000000002E-3</v>
          </cell>
          <cell r="X89">
            <v>0.29683369999999998</v>
          </cell>
          <cell r="Y89">
            <v>3.482011E-6</v>
          </cell>
          <cell r="Z89">
            <v>2.003924E-4</v>
          </cell>
          <cell r="AA89">
            <v>0</v>
          </cell>
          <cell r="AB89">
            <v>3.4306659999999999E-5</v>
          </cell>
          <cell r="AD89">
            <v>0.40219730339103577</v>
          </cell>
          <cell r="AE89">
            <v>2.1151915501289933</v>
          </cell>
          <cell r="AF89">
            <v>2.5711905158346937</v>
          </cell>
          <cell r="AG89">
            <v>313.99098126712801</v>
          </cell>
          <cell r="AH89">
            <v>3.6832746776155603E-3</v>
          </cell>
          <cell r="AI89">
            <v>0.21197527879912167</v>
          </cell>
        </row>
        <row r="90">
          <cell r="I90" t="str">
            <v>Crushing/Proc. Equipment (&gt;120 and &lt;=175)</v>
          </cell>
          <cell r="J90" t="str">
            <v>Construction and Mining Equipment</v>
          </cell>
          <cell r="K90" t="str">
            <v>U</v>
          </cell>
          <cell r="L90" t="str">
            <v>P</v>
          </cell>
          <cell r="M90" t="str">
            <v>NHH</v>
          </cell>
          <cell r="N90" t="str">
            <v>P</v>
          </cell>
          <cell r="O90" t="str">
            <v>Total</v>
          </cell>
          <cell r="P90" t="str">
            <v>Total</v>
          </cell>
          <cell r="Q90" t="str">
            <v>Total</v>
          </cell>
          <cell r="R90">
            <v>1.1558139999999999</v>
          </cell>
          <cell r="S90">
            <v>3.0267369999999998</v>
          </cell>
          <cell r="T90">
            <v>23.064350000000001</v>
          </cell>
          <cell r="U90">
            <v>2.309616E-4</v>
          </cell>
          <cell r="V90">
            <v>1.443115E-3</v>
          </cell>
          <cell r="W90">
            <v>1.7406469999999999E-3</v>
          </cell>
          <cell r="X90">
            <v>0.25289899999999998</v>
          </cell>
          <cell r="Y90">
            <v>2.8455480000000002E-6</v>
          </cell>
          <cell r="Z90">
            <v>9.4860120000000005E-5</v>
          </cell>
          <cell r="AA90">
            <v>0</v>
          </cell>
          <cell r="AB90">
            <v>2.0839290000000002E-5</v>
          </cell>
          <cell r="AD90">
            <v>0.395576138395903</v>
          </cell>
          <cell r="AE90">
            <v>2.471674334440026</v>
          </cell>
          <cell r="AF90">
            <v>2.9812679621651963</v>
          </cell>
          <cell r="AG90">
            <v>433.14910281269903</v>
          </cell>
          <cell r="AH90">
            <v>4.8736711620467861E-3</v>
          </cell>
          <cell r="AI90">
            <v>0.1624702979082755</v>
          </cell>
        </row>
        <row r="91">
          <cell r="I91" t="str">
            <v>Crushing/Proc. Equipment (&gt;175 and &lt;=250)</v>
          </cell>
          <cell r="J91" t="str">
            <v>Construction and Mining Equipment</v>
          </cell>
          <cell r="K91" t="str">
            <v>U</v>
          </cell>
          <cell r="L91" t="str">
            <v>N</v>
          </cell>
          <cell r="M91" t="str">
            <v>NHH</v>
          </cell>
          <cell r="N91" t="str">
            <v>P</v>
          </cell>
          <cell r="O91" t="str">
            <v>Total</v>
          </cell>
          <cell r="P91" t="str">
            <v>Total</v>
          </cell>
          <cell r="Q91" t="str">
            <v>Total</v>
          </cell>
          <cell r="R91">
            <v>0.1149763</v>
          </cell>
          <cell r="S91">
            <v>0.301089</v>
          </cell>
          <cell r="T91">
            <v>3.3315969999999999</v>
          </cell>
          <cell r="U91">
            <v>2.3437519999999998E-5</v>
          </cell>
          <cell r="V91">
            <v>7.625431E-5</v>
          </cell>
          <cell r="W91">
            <v>2.205238E-4</v>
          </cell>
          <cell r="X91">
            <v>3.6779970000000002E-2</v>
          </cell>
          <cell r="Y91">
            <v>4.1383770000000003E-7</v>
          </cell>
          <cell r="Z91">
            <v>6.8519749999999997E-6</v>
          </cell>
          <cell r="AA91">
            <v>0</v>
          </cell>
          <cell r="AB91">
            <v>2.1147299999999998E-6</v>
          </cell>
          <cell r="AD91">
            <v>0.28247485818478918</v>
          </cell>
          <cell r="AE91">
            <v>0.91903603296035397</v>
          </cell>
          <cell r="AF91">
            <v>2.6578080416089596</v>
          </cell>
          <cell r="AG91">
            <v>443.28140561760813</v>
          </cell>
          <cell r="AH91">
            <v>4.9876755569283511E-3</v>
          </cell>
          <cell r="AI91">
            <v>8.2581717963791434E-2</v>
          </cell>
        </row>
        <row r="92">
          <cell r="I92" t="str">
            <v>Crushing/Proc. Equipment (&gt;250 and &lt;=500)</v>
          </cell>
          <cell r="J92" t="str">
            <v>Construction and Mining Equipment</v>
          </cell>
          <cell r="K92" t="str">
            <v>U</v>
          </cell>
          <cell r="L92" t="str">
            <v>N</v>
          </cell>
          <cell r="M92" t="str">
            <v>NHH</v>
          </cell>
          <cell r="N92" t="str">
            <v>P</v>
          </cell>
          <cell r="O92" t="str">
            <v>Total</v>
          </cell>
          <cell r="P92" t="str">
            <v>Total</v>
          </cell>
          <cell r="Q92" t="str">
            <v>Total</v>
          </cell>
          <cell r="R92">
            <v>0.64749809999999997</v>
          </cell>
          <cell r="S92">
            <v>1.6956059999999999</v>
          </cell>
          <cell r="T92">
            <v>28.661740000000002</v>
          </cell>
          <cell r="U92">
            <v>1.9023550000000001E-4</v>
          </cell>
          <cell r="V92">
            <v>6.3839039999999999E-4</v>
          </cell>
          <cell r="W92">
            <v>1.639408E-3</v>
          </cell>
          <cell r="X92">
            <v>0.31649349999999998</v>
          </cell>
          <cell r="Y92">
            <v>3.1064879999999999E-6</v>
          </cell>
          <cell r="Z92">
            <v>5.5018849999999999E-5</v>
          </cell>
          <cell r="AA92">
            <v>0</v>
          </cell>
          <cell r="AB92">
            <v>1.7164649999999998E-5</v>
          </cell>
          <cell r="AD92">
            <v>0.20356338158746787</v>
          </cell>
          <cell r="AE92">
            <v>0.68311597255494494</v>
          </cell>
          <cell r="AF92">
            <v>1.7542647733022887</v>
          </cell>
          <cell r="AG92">
            <v>338.66700542460921</v>
          </cell>
          <cell r="AH92">
            <v>3.3241282628157726E-3</v>
          </cell>
          <cell r="AI92">
            <v>5.8873465557446721E-2</v>
          </cell>
        </row>
        <row r="93">
          <cell r="I93" t="str">
            <v>Crushing/Proc. Equipment (&gt;500 and &lt;=750)</v>
          </cell>
          <cell r="J93" t="str">
            <v>Construction and Mining Equipment</v>
          </cell>
          <cell r="K93" t="str">
            <v>U</v>
          </cell>
          <cell r="L93" t="str">
            <v>N</v>
          </cell>
          <cell r="M93" t="str">
            <v>NHH</v>
          </cell>
          <cell r="N93" t="str">
            <v>P</v>
          </cell>
          <cell r="O93" t="str">
            <v>Total</v>
          </cell>
          <cell r="P93" t="str">
            <v>Total</v>
          </cell>
          <cell r="Q93" t="str">
            <v>Total</v>
          </cell>
          <cell r="R93">
            <v>1.224701</v>
          </cell>
          <cell r="S93">
            <v>3.2071299999999998</v>
          </cell>
          <cell r="T93">
            <v>85.431319999999999</v>
          </cell>
          <cell r="U93">
            <v>5.6564319999999996E-4</v>
          </cell>
          <cell r="V93">
            <v>1.892775E-3</v>
          </cell>
          <cell r="W93">
            <v>5.054584E-3</v>
          </cell>
          <cell r="X93">
            <v>0.94338610000000001</v>
          </cell>
          <cell r="Y93">
            <v>9.4854870000000003E-6</v>
          </cell>
          <cell r="Z93">
            <v>1.6574600000000001E-4</v>
          </cell>
          <cell r="AA93">
            <v>0</v>
          </cell>
          <cell r="AB93">
            <v>5.1037079999999998E-5</v>
          </cell>
          <cell r="AD93">
            <v>0.21333778634480052</v>
          </cell>
          <cell r="AE93">
            <v>0.71387833982407933</v>
          </cell>
          <cell r="AF93">
            <v>1.9063850877264101</v>
          </cell>
          <cell r="AG93">
            <v>355.80716296501862</v>
          </cell>
          <cell r="AH93">
            <v>3.5775428732854613E-3</v>
          </cell>
          <cell r="AI93">
            <v>6.2512701886110023E-2</v>
          </cell>
        </row>
        <row r="94">
          <cell r="I94" t="str">
            <v>Crushing/Proc. Equipment (&gt;750 and &lt;=9999)</v>
          </cell>
          <cell r="J94" t="str">
            <v>Construction and Mining Equipment</v>
          </cell>
          <cell r="K94" t="str">
            <v>U</v>
          </cell>
          <cell r="L94" t="str">
            <v>N</v>
          </cell>
          <cell r="M94" t="str">
            <v>NHH</v>
          </cell>
          <cell r="N94" t="str">
            <v>P</v>
          </cell>
          <cell r="O94" t="str">
            <v>Total</v>
          </cell>
          <cell r="P94" t="str">
            <v>Total</v>
          </cell>
          <cell r="Q94" t="str">
            <v>Total</v>
          </cell>
          <cell r="R94">
            <v>1.224701</v>
          </cell>
          <cell r="S94">
            <v>3.2071299999999998</v>
          </cell>
          <cell r="T94">
            <v>189.88570000000001</v>
          </cell>
          <cell r="U94">
            <v>1.467363E-3</v>
          </cell>
          <cell r="V94">
            <v>4.6929839999999999E-3</v>
          </cell>
          <cell r="W94">
            <v>1.7374000000000001E-2</v>
          </cell>
          <cell r="X94">
            <v>2.0951939999999998</v>
          </cell>
          <cell r="Y94">
            <v>2.1066599999999999E-5</v>
          </cell>
          <cell r="Z94">
            <v>4.7168170000000002E-4</v>
          </cell>
          <cell r="AA94">
            <v>0</v>
          </cell>
          <cell r="AB94">
            <v>1.323978E-4</v>
          </cell>
          <cell r="AD94">
            <v>4.1511408832339468E-2</v>
          </cell>
          <cell r="AE94">
            <v>0.13276358846967504</v>
          </cell>
          <cell r="AF94">
            <v>0.49150702113455619</v>
          </cell>
          <cell r="AG94">
            <v>59.272623554679136</v>
          </cell>
          <cell r="AH94">
            <v>5.9596994425194206E-4</v>
          </cell>
          <cell r="AI94">
            <v>1.3343781932236872E-2</v>
          </cell>
        </row>
        <row r="95">
          <cell r="I95" t="str">
            <v>Rough Terrain Forklifts (&lt;=50)</v>
          </cell>
          <cell r="J95" t="str">
            <v>Construction and Mining Equipment</v>
          </cell>
          <cell r="K95" t="str">
            <v>U</v>
          </cell>
          <cell r="L95" t="str">
            <v>P</v>
          </cell>
          <cell r="M95" t="str">
            <v>NHH</v>
          </cell>
          <cell r="N95" t="str">
            <v>NP</v>
          </cell>
          <cell r="O95" t="str">
            <v>Total</v>
          </cell>
          <cell r="P95" t="str">
            <v>Total</v>
          </cell>
          <cell r="Q95" t="str">
            <v>Total</v>
          </cell>
          <cell r="R95">
            <v>0.67170350000000001</v>
          </cell>
          <cell r="S95">
            <v>2.0810249999999999</v>
          </cell>
          <cell r="T95">
            <v>3.2538390000000001</v>
          </cell>
          <cell r="U95">
            <v>8.8297460000000004E-5</v>
          </cell>
          <cell r="V95">
            <v>3.606177E-4</v>
          </cell>
          <cell r="W95">
            <v>3.0744380000000002E-4</v>
          </cell>
          <cell r="X95">
            <v>3.5198399999999998E-2</v>
          </cell>
          <cell r="Y95">
            <v>4.5502759999999999E-7</v>
          </cell>
          <cell r="Z95">
            <v>2.2657640000000001E-5</v>
          </cell>
          <cell r="AA95">
            <v>0</v>
          </cell>
          <cell r="AB95">
            <v>7.9669389999999999E-6</v>
          </cell>
          <cell r="AD95">
            <v>0.76984616438533904</v>
          </cell>
          <cell r="AE95">
            <v>3.1441465377878695</v>
          </cell>
          <cell r="AF95">
            <v>2.6805349802140772</v>
          </cell>
          <cell r="AG95">
            <v>306.88712033733378</v>
          </cell>
          <cell r="AH95">
            <v>3.9672857242945185E-3</v>
          </cell>
          <cell r="AI95">
            <v>0.19754698773921509</v>
          </cell>
        </row>
        <row r="96">
          <cell r="I96" t="str">
            <v>Rough Terrain Forklifts (&gt;50 and &lt;=120)</v>
          </cell>
          <cell r="J96" t="str">
            <v>Construction and Mining Equipment</v>
          </cell>
          <cell r="K96" t="str">
            <v>U</v>
          </cell>
          <cell r="L96" t="str">
            <v>P</v>
          </cell>
          <cell r="M96" t="str">
            <v>NHH</v>
          </cell>
          <cell r="N96" t="str">
            <v>NP</v>
          </cell>
          <cell r="O96" t="str">
            <v>Total</v>
          </cell>
          <cell r="P96" t="str">
            <v>Total</v>
          </cell>
          <cell r="Q96" t="str">
            <v>Total</v>
          </cell>
          <cell r="R96">
            <v>32.169159999999998</v>
          </cell>
          <cell r="S96">
            <v>99.664240000000007</v>
          </cell>
          <cell r="T96">
            <v>284.34269999999998</v>
          </cell>
          <cell r="U96">
            <v>3.6628519999999999E-3</v>
          </cell>
          <cell r="V96">
            <v>2.1083560000000001E-2</v>
          </cell>
          <cell r="W96">
            <v>2.3715779999999999E-2</v>
          </cell>
          <cell r="X96">
            <v>3.1092140000000001</v>
          </cell>
          <cell r="Y96">
            <v>3.6472679999999999E-5</v>
          </cell>
          <cell r="Z96">
            <v>1.8576109999999999E-3</v>
          </cell>
          <cell r="AA96">
            <v>0</v>
          </cell>
          <cell r="AB96">
            <v>3.3049320000000002E-4</v>
          </cell>
          <cell r="AD96">
            <v>0.27784450189957799</v>
          </cell>
          <cell r="AE96">
            <v>1.599286901701152</v>
          </cell>
          <cell r="AF96">
            <v>1.7989531330394934</v>
          </cell>
          <cell r="AG96">
            <v>235.84846320004044</v>
          </cell>
          <cell r="AH96">
            <v>2.7666238241519725E-3</v>
          </cell>
          <cell r="AI96">
            <v>0.14090850599974472</v>
          </cell>
        </row>
        <row r="97">
          <cell r="I97" t="str">
            <v>Rough Terrain Forklifts (&gt;120 and &lt;=175)</v>
          </cell>
          <cell r="J97" t="str">
            <v>Construction and Mining Equipment</v>
          </cell>
          <cell r="K97" t="str">
            <v>U</v>
          </cell>
          <cell r="L97" t="str">
            <v>P</v>
          </cell>
          <cell r="M97" t="str">
            <v>NHH</v>
          </cell>
          <cell r="N97" t="str">
            <v>NP</v>
          </cell>
          <cell r="O97" t="str">
            <v>Total</v>
          </cell>
          <cell r="P97" t="str">
            <v>Total</v>
          </cell>
          <cell r="Q97" t="str">
            <v>Total</v>
          </cell>
          <cell r="R97">
            <v>4.1209920000000002</v>
          </cell>
          <cell r="S97">
            <v>12.76737</v>
          </cell>
          <cell r="T97">
            <v>72.647980000000004</v>
          </cell>
          <cell r="U97">
            <v>6.9503380000000001E-4</v>
          </cell>
          <cell r="V97">
            <v>4.6165039999999996E-3</v>
          </cell>
          <cell r="W97">
            <v>5.006903E-3</v>
          </cell>
          <cell r="X97">
            <v>0.79660419999999998</v>
          </cell>
          <cell r="Y97">
            <v>8.9631659999999995E-6</v>
          </cell>
          <cell r="Z97">
            <v>2.7248270000000002E-4</v>
          </cell>
          <cell r="AA97">
            <v>0</v>
          </cell>
          <cell r="AB97">
            <v>6.2711780000000004E-5</v>
          </cell>
          <cell r="AD97">
            <v>0.28220809917782597</v>
          </cell>
          <cell r="AE97">
            <v>1.8744625350404975</v>
          </cell>
          <cell r="AF97">
            <v>2.0329782211998242</v>
          </cell>
          <cell r="AG97">
            <v>323.44924387716503</v>
          </cell>
          <cell r="AH97">
            <v>3.639359754123207E-3</v>
          </cell>
          <cell r="AI97">
            <v>0.11063753277299866</v>
          </cell>
        </row>
        <row r="98">
          <cell r="I98" t="str">
            <v>Rough Terrain Forklifts (&gt;175 and &lt;=250)</v>
          </cell>
          <cell r="J98" t="str">
            <v>Construction and Mining Equipment</v>
          </cell>
          <cell r="K98" t="str">
            <v>U</v>
          </cell>
          <cell r="L98" t="str">
            <v>N</v>
          </cell>
          <cell r="M98" t="str">
            <v>NHH</v>
          </cell>
          <cell r="N98" t="str">
            <v>NP</v>
          </cell>
          <cell r="O98" t="str">
            <v>Total</v>
          </cell>
          <cell r="P98" t="str">
            <v>Total</v>
          </cell>
          <cell r="Q98" t="str">
            <v>Total</v>
          </cell>
          <cell r="R98">
            <v>0.22995260000000001</v>
          </cell>
          <cell r="S98">
            <v>0.71242300000000003</v>
          </cell>
          <cell r="T98">
            <v>5.5065549999999996</v>
          </cell>
          <cell r="U98">
            <v>3.9491940000000003E-5</v>
          </cell>
          <cell r="V98">
            <v>1.2776669999999999E-4</v>
          </cell>
          <cell r="W98">
            <v>3.3010549999999998E-4</v>
          </cell>
          <cell r="X98">
            <v>6.0785060000000002E-2</v>
          </cell>
          <cell r="Y98">
            <v>6.8393619999999995E-7</v>
          </cell>
          <cell r="Z98">
            <v>1.0807810000000001E-5</v>
          </cell>
          <cell r="AA98">
            <v>0</v>
          </cell>
          <cell r="AB98">
            <v>3.5632949999999999E-6</v>
          </cell>
          <cell r="AD98">
            <v>0.20115626793632435</v>
          </cell>
          <cell r="AE98">
            <v>0.6507928589616</v>
          </cell>
          <cell r="AF98">
            <v>1.681426397519451</v>
          </cell>
          <cell r="AG98">
            <v>309.61496993780378</v>
          </cell>
          <cell r="AH98">
            <v>3.4836995472633529E-3</v>
          </cell>
          <cell r="AI98">
            <v>5.505069450031793E-2</v>
          </cell>
        </row>
        <row r="99">
          <cell r="I99" t="str">
            <v>Rough Terrain Forklifts (&gt;250 and &lt;=500)</v>
          </cell>
          <cell r="J99" t="str">
            <v>Construction and Mining Equipment</v>
          </cell>
          <cell r="K99" t="str">
            <v>U</v>
          </cell>
          <cell r="L99" t="str">
            <v>N</v>
          </cell>
          <cell r="M99" t="str">
            <v>NHH</v>
          </cell>
          <cell r="N99" t="str">
            <v>NP</v>
          </cell>
          <cell r="O99" t="str">
            <v>Total</v>
          </cell>
          <cell r="P99" t="str">
            <v>Total</v>
          </cell>
          <cell r="Q99" t="str">
            <v>Total</v>
          </cell>
          <cell r="R99">
            <v>0.15128459999999999</v>
          </cell>
          <cell r="S99">
            <v>0.46869929999999999</v>
          </cell>
          <cell r="T99">
            <v>5.440785</v>
          </cell>
          <cell r="U99">
            <v>3.7277100000000003E-5</v>
          </cell>
          <cell r="V99">
            <v>1.217957E-4</v>
          </cell>
          <cell r="W99">
            <v>2.8441540000000002E-4</v>
          </cell>
          <cell r="X99">
            <v>6.0073349999999998E-2</v>
          </cell>
          <cell r="Y99">
            <v>5.8963949999999996E-7</v>
          </cell>
          <cell r="Z99">
            <v>1.003598E-5</v>
          </cell>
          <cell r="AA99">
            <v>0</v>
          </cell>
          <cell r="AB99">
            <v>3.3634529999999998E-6</v>
          </cell>
          <cell r="AD99">
            <v>0.14430482452182031</v>
          </cell>
          <cell r="AE99">
            <v>0.47148804805127731</v>
          </cell>
          <cell r="AF99">
            <v>1.1010114624877831</v>
          </cell>
          <cell r="AG99">
            <v>232.55227016554113</v>
          </cell>
          <cell r="AH99">
            <v>2.2825762888914066E-3</v>
          </cell>
          <cell r="AI99">
            <v>3.8850670594131463E-2</v>
          </cell>
        </row>
        <row r="100">
          <cell r="I100" t="str">
            <v>Rubber Tired Loaders (&lt;=25)</v>
          </cell>
          <cell r="J100" t="str">
            <v>Construction and Mining Equipment</v>
          </cell>
          <cell r="K100" t="str">
            <v>U</v>
          </cell>
          <cell r="L100" t="str">
            <v>P</v>
          </cell>
          <cell r="M100" t="str">
            <v>NHH</v>
          </cell>
          <cell r="N100" t="str">
            <v>NP</v>
          </cell>
          <cell r="O100" t="str">
            <v>Total</v>
          </cell>
          <cell r="P100" t="str">
            <v>Total</v>
          </cell>
          <cell r="Q100" t="str">
            <v>Total</v>
          </cell>
          <cell r="R100">
            <v>8.4719370000000002E-2</v>
          </cell>
          <cell r="S100">
            <v>0.22231970000000001</v>
          </cell>
          <cell r="T100">
            <v>0.17125460000000001</v>
          </cell>
          <cell r="U100">
            <v>2.268185E-6</v>
          </cell>
          <cell r="V100">
            <v>7.7416170000000004E-6</v>
          </cell>
          <cell r="W100">
            <v>1.4333110000000001E-5</v>
          </cell>
          <cell r="X100">
            <v>1.880154E-3</v>
          </cell>
          <cell r="Y100">
            <v>2.385559E-8</v>
          </cell>
          <cell r="Z100">
            <v>5.3481900000000005E-7</v>
          </cell>
          <cell r="AA100">
            <v>0</v>
          </cell>
          <cell r="AB100">
            <v>2.0465460000000001E-7</v>
          </cell>
          <cell r="AD100">
            <v>0.37022313937991103</v>
          </cell>
          <cell r="AE100">
            <v>1.2636208023670417</v>
          </cell>
          <cell r="AF100">
            <v>2.3395133030496171</v>
          </cell>
          <cell r="AG100">
            <v>306.88701159636327</v>
          </cell>
          <cell r="AH100">
            <v>3.8938144029521454E-3</v>
          </cell>
          <cell r="AI100">
            <v>8.7295511247991092E-2</v>
          </cell>
        </row>
        <row r="101">
          <cell r="I101" t="str">
            <v>Rubber Tired Loaders (&gt;25 and &lt;=50)</v>
          </cell>
          <cell r="J101" t="str">
            <v>Construction and Mining Equipment</v>
          </cell>
          <cell r="K101" t="str">
            <v>U</v>
          </cell>
          <cell r="L101" t="str">
            <v>P</v>
          </cell>
          <cell r="M101" t="str">
            <v>NHH</v>
          </cell>
          <cell r="N101" t="str">
            <v>NP</v>
          </cell>
          <cell r="O101" t="str">
            <v>Total</v>
          </cell>
          <cell r="P101" t="str">
            <v>Total</v>
          </cell>
          <cell r="Q101" t="str">
            <v>Total</v>
          </cell>
          <cell r="R101">
            <v>1.6459760000000001</v>
          </cell>
          <cell r="S101">
            <v>4.3878529999999998</v>
          </cell>
          <cell r="T101">
            <v>6.3278720000000002</v>
          </cell>
          <cell r="U101">
            <v>1.9983530000000001E-4</v>
          </cell>
          <cell r="V101">
            <v>7.3658580000000005E-4</v>
          </cell>
          <cell r="W101">
            <v>6.1105980000000001E-4</v>
          </cell>
          <cell r="X101">
            <v>6.8278740000000004E-2</v>
          </cell>
          <cell r="Y101">
            <v>8.826734E-7</v>
          </cell>
          <cell r="Z101">
            <v>4.8196860000000003E-5</v>
          </cell>
          <cell r="AA101">
            <v>0</v>
          </cell>
          <cell r="AB101">
            <v>1.8030820000000002E-5</v>
          </cell>
          <cell r="AD101">
            <v>0.82632934220904852</v>
          </cell>
          <cell r="AE101">
            <v>3.0458205311800559</v>
          </cell>
          <cell r="AF101">
            <v>2.5267640030784988</v>
          </cell>
          <cell r="AG101">
            <v>282.33613536278455</v>
          </cell>
          <cell r="AH101">
            <v>3.6499003429695575E-3</v>
          </cell>
          <cell r="AI101">
            <v>0.19929651878492741</v>
          </cell>
        </row>
        <row r="102">
          <cell r="I102" t="str">
            <v>Rubber Tired Loaders (&gt;50 and &lt;=120)</v>
          </cell>
          <cell r="J102" t="str">
            <v>Construction and Mining Equipment</v>
          </cell>
          <cell r="K102" t="str">
            <v>U</v>
          </cell>
          <cell r="L102" t="str">
            <v>P</v>
          </cell>
          <cell r="M102" t="str">
            <v>NHH</v>
          </cell>
          <cell r="N102" t="str">
            <v>NP</v>
          </cell>
          <cell r="O102" t="str">
            <v>Total</v>
          </cell>
          <cell r="P102" t="str">
            <v>Total</v>
          </cell>
          <cell r="Q102" t="str">
            <v>Total</v>
          </cell>
          <cell r="R102">
            <v>44.75</v>
          </cell>
          <cell r="S102">
            <v>119.2948</v>
          </cell>
          <cell r="T102">
            <v>321.33069999999998</v>
          </cell>
          <cell r="U102">
            <v>4.6506749999999999E-3</v>
          </cell>
          <cell r="V102">
            <v>2.4239190000000001E-2</v>
          </cell>
          <cell r="W102">
            <v>2.8921570000000001E-2</v>
          </cell>
          <cell r="X102">
            <v>3.5108809999999999</v>
          </cell>
          <cell r="Y102">
            <v>4.1184440000000001E-5</v>
          </cell>
          <cell r="Z102">
            <v>2.3337430000000001E-3</v>
          </cell>
          <cell r="AA102">
            <v>0</v>
          </cell>
          <cell r="AB102">
            <v>4.196227E-4</v>
          </cell>
          <cell r="AD102">
            <v>0.29472452277886385</v>
          </cell>
          <cell r="AE102">
            <v>1.5360960947166182</v>
          </cell>
          <cell r="AF102">
            <v>1.8328298400265561</v>
          </cell>
          <cell r="AG102">
            <v>222.4930203160574</v>
          </cell>
          <cell r="AH102">
            <v>2.6099575706568937E-3</v>
          </cell>
          <cell r="AI102">
            <v>0.14789493825380487</v>
          </cell>
        </row>
        <row r="103">
          <cell r="I103" t="str">
            <v>Rubber Tired Loaders (&gt;120 and &lt;=175)</v>
          </cell>
          <cell r="J103" t="str">
            <v>Construction and Mining Equipment</v>
          </cell>
          <cell r="K103" t="str">
            <v>U</v>
          </cell>
          <cell r="L103" t="str">
            <v>P</v>
          </cell>
          <cell r="M103" t="str">
            <v>NHH</v>
          </cell>
          <cell r="N103" t="str">
            <v>NP</v>
          </cell>
          <cell r="O103" t="str">
            <v>Total</v>
          </cell>
          <cell r="P103" t="str">
            <v>Total</v>
          </cell>
          <cell r="Q103" t="str">
            <v>Total</v>
          </cell>
          <cell r="R103">
            <v>25.222169999999998</v>
          </cell>
          <cell r="S103">
            <v>67.237390000000005</v>
          </cell>
          <cell r="T103">
            <v>325.8329</v>
          </cell>
          <cell r="U103">
            <v>3.4648639999999998E-3</v>
          </cell>
          <cell r="V103">
            <v>2.0973559999999999E-2</v>
          </cell>
          <cell r="W103">
            <v>2.4693320000000001E-2</v>
          </cell>
          <cell r="X103">
            <v>3.5709689999999998</v>
          </cell>
          <cell r="Y103">
            <v>4.0179529999999999E-5</v>
          </cell>
          <cell r="Z103">
            <v>1.3666329999999999E-3</v>
          </cell>
          <cell r="AA103">
            <v>0</v>
          </cell>
          <cell r="AB103">
            <v>3.1262910000000001E-4</v>
          </cell>
          <cell r="AD103">
            <v>0.26714087170843481</v>
          </cell>
          <cell r="AE103">
            <v>1.6170606122575548</v>
          </cell>
          <cell r="AF103">
            <v>1.9038539550687499</v>
          </cell>
          <cell r="AG103">
            <v>275.32156283877168</v>
          </cell>
          <cell r="AH103">
            <v>3.0978401083087848E-3</v>
          </cell>
          <cell r="AI103">
            <v>0.10536734801871397</v>
          </cell>
        </row>
        <row r="104">
          <cell r="I104" t="str">
            <v>Rubber Tired Loaders (&gt;175 and &lt;=250)</v>
          </cell>
          <cell r="J104" t="str">
            <v>Construction and Mining Equipment</v>
          </cell>
          <cell r="K104" t="str">
            <v>U</v>
          </cell>
          <cell r="L104" t="str">
            <v>N</v>
          </cell>
          <cell r="M104" t="str">
            <v>NHH</v>
          </cell>
          <cell r="N104" t="str">
            <v>NP</v>
          </cell>
          <cell r="O104" t="str">
            <v>Total</v>
          </cell>
          <cell r="P104" t="str">
            <v>Total</v>
          </cell>
          <cell r="Q104" t="str">
            <v>Total</v>
          </cell>
          <cell r="R104">
            <v>25.082989999999999</v>
          </cell>
          <cell r="S104">
            <v>66.86636</v>
          </cell>
          <cell r="T104">
            <v>451.02550000000002</v>
          </cell>
          <cell r="U104">
            <v>3.5388310000000001E-3</v>
          </cell>
          <cell r="V104">
            <v>1.120345E-2</v>
          </cell>
          <cell r="W104">
            <v>2.9964919999999999E-2</v>
          </cell>
          <cell r="X104">
            <v>4.9762940000000002</v>
          </cell>
          <cell r="Y104">
            <v>5.5991829999999997E-5</v>
          </cell>
          <cell r="Z104">
            <v>1.014472E-3</v>
          </cell>
          <cell r="AA104">
            <v>0</v>
          </cell>
          <cell r="AB104">
            <v>3.1930290000000002E-4</v>
          </cell>
          <cell r="AD104">
            <v>0.19205038127991417</v>
          </cell>
          <cell r="AE104">
            <v>0.60800497230595474</v>
          </cell>
          <cell r="AF104">
            <v>1.6261794674631611</v>
          </cell>
          <cell r="AG104">
            <v>270.06069520159315</v>
          </cell>
          <cell r="AH104">
            <v>3.0386453323315342E-3</v>
          </cell>
          <cell r="AI104">
            <v>5.5054828670201283E-2</v>
          </cell>
        </row>
        <row r="105">
          <cell r="I105" t="str">
            <v>Rubber Tired Loaders (&gt;250 and &lt;=500)</v>
          </cell>
          <cell r="J105" t="str">
            <v>Construction and Mining Equipment</v>
          </cell>
          <cell r="K105" t="str">
            <v>U</v>
          </cell>
          <cell r="L105" t="str">
            <v>N</v>
          </cell>
          <cell r="M105" t="str">
            <v>NHH</v>
          </cell>
          <cell r="N105" t="str">
            <v>NP</v>
          </cell>
          <cell r="O105" t="str">
            <v>Total</v>
          </cell>
          <cell r="P105" t="str">
            <v>Total</v>
          </cell>
          <cell r="Q105" t="str">
            <v>Total</v>
          </cell>
          <cell r="R105">
            <v>10.438639999999999</v>
          </cell>
          <cell r="S105">
            <v>27.827380000000002</v>
          </cell>
          <cell r="T105">
            <v>298.61619999999999</v>
          </cell>
          <cell r="U105">
            <v>2.2176869999999999E-3</v>
          </cell>
          <cell r="V105">
            <v>7.7624160000000003E-3</v>
          </cell>
          <cell r="W105">
            <v>1.7573140000000001E-2</v>
          </cell>
          <cell r="X105">
            <v>3.2947000000000002</v>
          </cell>
          <cell r="Y105">
            <v>3.2338549999999999E-5</v>
          </cell>
          <cell r="Z105">
            <v>6.2619019999999995E-4</v>
          </cell>
          <cell r="AA105">
            <v>0</v>
          </cell>
          <cell r="AB105">
            <v>2.000983E-4</v>
          </cell>
          <cell r="AD105">
            <v>0.14459756156706091</v>
          </cell>
          <cell r="AE105">
            <v>0.50612481629244299</v>
          </cell>
          <cell r="AF105">
            <v>1.1458033496505959</v>
          </cell>
          <cell r="AG105">
            <v>214.82093103986074</v>
          </cell>
          <cell r="AH105">
            <v>2.108537171663304E-3</v>
          </cell>
          <cell r="AI105">
            <v>4.0828834726086317E-2</v>
          </cell>
        </row>
        <row r="106">
          <cell r="I106" t="str">
            <v>Rubber Tired Loaders (&gt;500 and &lt;=750)</v>
          </cell>
          <cell r="J106" t="str">
            <v>Construction and Mining Equipment</v>
          </cell>
          <cell r="K106" t="str">
            <v>U</v>
          </cell>
          <cell r="L106" t="str">
            <v>N</v>
          </cell>
          <cell r="M106" t="str">
            <v>NHH</v>
          </cell>
          <cell r="N106" t="str">
            <v>NP</v>
          </cell>
          <cell r="O106" t="str">
            <v>Total</v>
          </cell>
          <cell r="P106" t="str">
            <v>Total</v>
          </cell>
          <cell r="Q106" t="str">
            <v>Total</v>
          </cell>
          <cell r="R106">
            <v>29.63775</v>
          </cell>
          <cell r="S106">
            <v>79.008480000000006</v>
          </cell>
          <cell r="T106">
            <v>1736.893</v>
          </cell>
          <cell r="U106">
            <v>1.297416E-2</v>
          </cell>
          <cell r="V106">
            <v>4.5149130000000003E-2</v>
          </cell>
          <cell r="W106">
            <v>0.1054022</v>
          </cell>
          <cell r="X106">
            <v>19.163219999999999</v>
          </cell>
          <cell r="Y106">
            <v>1.9268089999999999E-4</v>
          </cell>
          <cell r="Z106">
            <v>3.7064250000000002E-3</v>
          </cell>
          <cell r="AA106">
            <v>0</v>
          </cell>
          <cell r="AB106">
            <v>1.170639E-3</v>
          </cell>
          <cell r="AD106">
            <v>0.19863113346820493</v>
          </cell>
          <cell r="AE106">
            <v>0.69122184919897212</v>
          </cell>
          <cell r="AF106">
            <v>1.613681229154136</v>
          </cell>
          <cell r="AG106">
            <v>293.38408879654435</v>
          </cell>
          <cell r="AH106">
            <v>2.9498962217726498E-3</v>
          </cell>
          <cell r="AI106">
            <v>5.6744436546558044E-2</v>
          </cell>
        </row>
        <row r="107">
          <cell r="I107" t="str">
            <v>Rubber Tired Loaders (&gt;750 and &lt;=1000)</v>
          </cell>
          <cell r="J107" t="str">
            <v>Construction and Mining Equipment</v>
          </cell>
          <cell r="K107" t="str">
            <v>U</v>
          </cell>
          <cell r="L107" t="str">
            <v>N</v>
          </cell>
          <cell r="M107" t="str">
            <v>NHH</v>
          </cell>
          <cell r="N107" t="str">
            <v>NP</v>
          </cell>
          <cell r="O107" t="str">
            <v>Total</v>
          </cell>
          <cell r="P107" t="str">
            <v>Total</v>
          </cell>
          <cell r="Q107" t="str">
            <v>Total</v>
          </cell>
          <cell r="R107">
            <v>3.1842220000000001</v>
          </cell>
          <cell r="S107">
            <v>8.4800260000000005</v>
          </cell>
          <cell r="T107">
            <v>228.17609999999999</v>
          </cell>
          <cell r="U107">
            <v>1.8642439999999999E-3</v>
          </cell>
          <cell r="V107">
            <v>6.5867679999999998E-3</v>
          </cell>
          <cell r="W107">
            <v>2.1192409999999998E-2</v>
          </cell>
          <cell r="X107">
            <v>2.5157780000000001</v>
          </cell>
          <cell r="Y107">
            <v>2.529547E-5</v>
          </cell>
          <cell r="Z107">
            <v>6.0406890000000001E-4</v>
          </cell>
          <cell r="AA107">
            <v>0</v>
          </cell>
          <cell r="AB107">
            <v>1.6820769999999999E-4</v>
          </cell>
          <cell r="AD107">
            <v>0.19943832209948414</v>
          </cell>
          <cell r="AE107">
            <v>0.70465773685127842</v>
          </cell>
          <cell r="AF107">
            <v>2.2671810619448571</v>
          </cell>
          <cell r="AG107">
            <v>269.13995329731296</v>
          </cell>
          <cell r="AH107">
            <v>2.7061297198852931E-3</v>
          </cell>
          <cell r="AI107">
            <v>6.462377663464712E-2</v>
          </cell>
        </row>
        <row r="108">
          <cell r="I108" t="str">
            <v>Rubber Tired Dozers (&lt;=175)</v>
          </cell>
          <cell r="J108" t="str">
            <v>Construction and Mining Equipment</v>
          </cell>
          <cell r="K108" t="str">
            <v>U</v>
          </cell>
          <cell r="L108" t="str">
            <v>P</v>
          </cell>
          <cell r="M108" t="str">
            <v>NHH</v>
          </cell>
          <cell r="N108" t="str">
            <v>NP</v>
          </cell>
          <cell r="O108" t="str">
            <v>Total</v>
          </cell>
          <cell r="P108" t="str">
            <v>Total</v>
          </cell>
          <cell r="Q108" t="str">
            <v>Total</v>
          </cell>
          <cell r="R108">
            <v>6.0513839999999999E-2</v>
          </cell>
          <cell r="S108">
            <v>0.26938430000000002</v>
          </cell>
          <cell r="T108">
            <v>1.5941879999999999</v>
          </cell>
          <cell r="U108">
            <v>2.5057839999999999E-5</v>
          </cell>
          <cell r="V108">
            <v>1.113817E-4</v>
          </cell>
          <cell r="W108">
            <v>1.7667719999999999E-4</v>
          </cell>
          <cell r="X108">
            <v>1.7423850000000001E-2</v>
          </cell>
          <cell r="Y108">
            <v>1.9604819999999999E-7</v>
          </cell>
          <cell r="Z108">
            <v>1.0035819999999999E-5</v>
          </cell>
          <cell r="AA108">
            <v>0</v>
          </cell>
          <cell r="AB108">
            <v>2.260929E-6</v>
          </cell>
          <cell r="AD108">
            <v>0.48221014572861137</v>
          </cell>
          <cell r="AE108">
            <v>2.1434164233030653</v>
          </cell>
          <cell r="AF108">
            <v>3.3999553975491512</v>
          </cell>
          <cell r="AG108">
            <v>335.30253396356068</v>
          </cell>
          <cell r="AH108">
            <v>3.7727286586486299E-3</v>
          </cell>
          <cell r="AI108">
            <v>0.1931281477057126</v>
          </cell>
        </row>
        <row r="109">
          <cell r="I109" t="str">
            <v>Rubber Tired Dozers (&gt;175 and &lt;=250)</v>
          </cell>
          <cell r="J109" t="str">
            <v>Construction and Mining Equipment</v>
          </cell>
          <cell r="K109" t="str">
            <v>U</v>
          </cell>
          <cell r="L109" t="str">
            <v>N</v>
          </cell>
          <cell r="M109" t="str">
            <v>NHH</v>
          </cell>
          <cell r="N109" t="str">
            <v>NP</v>
          </cell>
          <cell r="O109" t="str">
            <v>Total</v>
          </cell>
          <cell r="P109" t="str">
            <v>Total</v>
          </cell>
          <cell r="Q109" t="str">
            <v>Total</v>
          </cell>
          <cell r="R109">
            <v>1.4825889999999999</v>
          </cell>
          <cell r="S109">
            <v>6.5999150000000002</v>
          </cell>
          <cell r="T109">
            <v>55.017220000000002</v>
          </cell>
          <cell r="U109">
            <v>6.9083869999999996E-4</v>
          </cell>
          <cell r="V109">
            <v>1.990842E-3</v>
          </cell>
          <cell r="W109">
            <v>5.6547339999999998E-3</v>
          </cell>
          <cell r="X109">
            <v>0.60495589999999999</v>
          </cell>
          <cell r="Y109">
            <v>6.806794E-6</v>
          </cell>
          <cell r="Z109">
            <v>2.3255319999999999E-4</v>
          </cell>
          <cell r="AA109">
            <v>0</v>
          </cell>
          <cell r="AB109">
            <v>6.2333270000000006E-5</v>
          </cell>
          <cell r="AD109">
            <v>0.37984056984976328</v>
          </cell>
          <cell r="AE109">
            <v>1.0946152260445778</v>
          </cell>
          <cell r="AF109">
            <v>3.1091156081858631</v>
          </cell>
          <cell r="AG109">
            <v>332.62003676107952</v>
          </cell>
          <cell r="AH109">
            <v>3.7425473005637199E-3</v>
          </cell>
          <cell r="AI109">
            <v>0.12786362432849516</v>
          </cell>
        </row>
        <row r="110">
          <cell r="I110" t="str">
            <v>Rubber Tired Dozers (&gt;250 and &lt;=500)</v>
          </cell>
          <cell r="J110" t="str">
            <v>Construction and Mining Equipment</v>
          </cell>
          <cell r="K110" t="str">
            <v>U</v>
          </cell>
          <cell r="L110" t="str">
            <v>N</v>
          </cell>
          <cell r="M110" t="str">
            <v>NHH</v>
          </cell>
          <cell r="N110" t="str">
            <v>NP</v>
          </cell>
          <cell r="O110" t="str">
            <v>Total</v>
          </cell>
          <cell r="P110" t="str">
            <v>Total</v>
          </cell>
          <cell r="Q110" t="str">
            <v>Total</v>
          </cell>
          <cell r="R110">
            <v>2.2813720000000002</v>
          </cell>
          <cell r="S110">
            <v>10.15579</v>
          </cell>
          <cell r="T110">
            <v>122.371</v>
          </cell>
          <cell r="U110">
            <v>1.4140400000000001E-3</v>
          </cell>
          <cell r="V110">
            <v>5.8836119999999999E-3</v>
          </cell>
          <cell r="W110">
            <v>1.1364880000000001E-2</v>
          </cell>
          <cell r="X110">
            <v>1.3437870000000001</v>
          </cell>
          <cell r="Y110">
            <v>1.3189710000000001E-5</v>
          </cell>
          <cell r="Z110">
            <v>4.628562E-4</v>
          </cell>
          <cell r="AA110">
            <v>0</v>
          </cell>
          <cell r="AB110">
            <v>1.275866E-4</v>
          </cell>
          <cell r="AD110">
            <v>0.25262773019134904</v>
          </cell>
          <cell r="AE110">
            <v>1.0511467461221629</v>
          </cell>
          <cell r="AF110">
            <v>2.0304120380590778</v>
          </cell>
          <cell r="AG110">
            <v>240.07656054329607</v>
          </cell>
          <cell r="AH110">
            <v>2.3564301569843414E-3</v>
          </cell>
          <cell r="AI110">
            <v>8.2692364580204986E-2</v>
          </cell>
        </row>
        <row r="111">
          <cell r="I111" t="str">
            <v>Rubber Tired Dozers (&gt;500 and &lt;=750)</v>
          </cell>
          <cell r="J111" t="str">
            <v>Construction and Mining Equipment</v>
          </cell>
          <cell r="K111" t="str">
            <v>U</v>
          </cell>
          <cell r="L111" t="str">
            <v>N</v>
          </cell>
          <cell r="M111" t="str">
            <v>NHH</v>
          </cell>
          <cell r="N111" t="str">
            <v>NP</v>
          </cell>
          <cell r="O111" t="str">
            <v>Total</v>
          </cell>
          <cell r="P111" t="str">
            <v>Total</v>
          </cell>
          <cell r="Q111" t="str">
            <v>Total</v>
          </cell>
          <cell r="R111">
            <v>32.577030000000001</v>
          </cell>
          <cell r="S111">
            <v>145.0204</v>
          </cell>
          <cell r="T111">
            <v>2630.9169999999999</v>
          </cell>
          <cell r="U111">
            <v>3.051763E-2</v>
          </cell>
          <cell r="V111">
            <v>0.12649270000000001</v>
          </cell>
          <cell r="W111">
            <v>0.24926319999999999</v>
          </cell>
          <cell r="X111">
            <v>28.890270000000001</v>
          </cell>
          <cell r="Y111">
            <v>2.9048380000000002E-4</v>
          </cell>
          <cell r="Z111">
            <v>1.0052810000000001E-2</v>
          </cell>
          <cell r="AA111">
            <v>0</v>
          </cell>
          <cell r="AB111">
            <v>2.7535569999999998E-3</v>
          </cell>
          <cell r="AD111">
            <v>0.25454436236557065</v>
          </cell>
          <cell r="AE111">
            <v>1.0550623906705541</v>
          </cell>
          <cell r="AF111">
            <v>2.0790783001563922</v>
          </cell>
          <cell r="AG111">
            <v>240.97072268453272</v>
          </cell>
          <cell r="AH111">
            <v>2.4228950167010988E-3</v>
          </cell>
          <cell r="AI111">
            <v>8.3849437568783436E-2</v>
          </cell>
        </row>
        <row r="112">
          <cell r="I112" t="str">
            <v>Rubber Tired Dozers (&gt;750 and &lt;=1000)</v>
          </cell>
          <cell r="J112" t="str">
            <v>Construction and Mining Equipment</v>
          </cell>
          <cell r="K112" t="str">
            <v>U</v>
          </cell>
          <cell r="L112" t="str">
            <v>N</v>
          </cell>
          <cell r="M112" t="str">
            <v>NHH</v>
          </cell>
          <cell r="N112" t="str">
            <v>NP</v>
          </cell>
          <cell r="O112" t="str">
            <v>Total</v>
          </cell>
          <cell r="P112" t="str">
            <v>Total</v>
          </cell>
          <cell r="Q112" t="str">
            <v>Total</v>
          </cell>
          <cell r="R112">
            <v>2.2044600000000001</v>
          </cell>
          <cell r="S112">
            <v>9.8035969999999999</v>
          </cell>
          <cell r="T112">
            <v>264.19150000000002</v>
          </cell>
          <cell r="U112">
            <v>3.2164120000000001E-3</v>
          </cell>
          <cell r="V112">
            <v>1.380264E-2</v>
          </cell>
          <cell r="W112">
            <v>3.2045560000000001E-2</v>
          </cell>
          <cell r="X112">
            <v>2.8987400000000001</v>
          </cell>
          <cell r="Y112">
            <v>2.9146040000000001E-5</v>
          </cell>
          <cell r="Z112">
            <v>1.061272E-3</v>
          </cell>
          <cell r="AA112">
            <v>0</v>
          </cell>
          <cell r="AB112">
            <v>2.9021169999999998E-4</v>
          </cell>
          <cell r="AD112">
            <v>0.29763860819656296</v>
          </cell>
          <cell r="AE112">
            <v>1.2772612958284597</v>
          </cell>
          <cell r="AF112">
            <v>2.9654148402877025</v>
          </cell>
          <cell r="AG112">
            <v>268.24204707721054</v>
          </cell>
          <cell r="AH112">
            <v>2.6971006139889266E-3</v>
          </cell>
          <cell r="AI112">
            <v>9.8207419011613811E-2</v>
          </cell>
        </row>
        <row r="113">
          <cell r="I113" t="str">
            <v>Tractors/Loaders/Backhoes (&lt;=25)</v>
          </cell>
          <cell r="J113" t="str">
            <v>Construction and Mining Equipment</v>
          </cell>
          <cell r="K113" t="str">
            <v>U</v>
          </cell>
          <cell r="L113" t="str">
            <v>P</v>
          </cell>
          <cell r="M113" t="str">
            <v>NHH</v>
          </cell>
          <cell r="N113" t="str">
            <v>NP</v>
          </cell>
          <cell r="O113" t="str">
            <v>Total</v>
          </cell>
          <cell r="P113" t="str">
            <v>Total</v>
          </cell>
          <cell r="Q113" t="str">
            <v>Total</v>
          </cell>
          <cell r="R113">
            <v>1.7064900000000001</v>
          </cell>
          <cell r="S113">
            <v>4.4079629999999996</v>
          </cell>
          <cell r="T113">
            <v>3.1817419999999998</v>
          </cell>
          <cell r="U113">
            <v>4.2254769999999999E-5</v>
          </cell>
          <cell r="V113">
            <v>1.4382960000000001E-4</v>
          </cell>
          <cell r="W113">
            <v>2.6786699999999997E-4</v>
          </cell>
          <cell r="X113">
            <v>3.4930940000000001E-2</v>
          </cell>
          <cell r="Y113">
            <v>4.4320749999999999E-7</v>
          </cell>
          <cell r="Z113">
            <v>1.0534090000000001E-5</v>
          </cell>
          <cell r="AA113">
            <v>0</v>
          </cell>
          <cell r="AB113">
            <v>3.8125790000000002E-6</v>
          </cell>
          <cell r="AD113">
            <v>0.34785706997994309</v>
          </cell>
          <cell r="AE113">
            <v>1.1840590596608911</v>
          </cell>
          <cell r="AF113">
            <v>2.2051813266127689</v>
          </cell>
          <cell r="AG113">
            <v>287.56456229782333</v>
          </cell>
          <cell r="AH113">
            <v>3.6486499001919938E-3</v>
          </cell>
          <cell r="AI113">
            <v>8.6720568643611579E-2</v>
          </cell>
        </row>
        <row r="114">
          <cell r="I114" t="str">
            <v>Tractors/Loaders/Backhoes (&gt;25 and &lt;=50)</v>
          </cell>
          <cell r="J114" t="str">
            <v>Construction and Mining Equipment</v>
          </cell>
          <cell r="K114" t="str">
            <v>U</v>
          </cell>
          <cell r="L114" t="str">
            <v>P</v>
          </cell>
          <cell r="M114" t="str">
            <v>NHH</v>
          </cell>
          <cell r="N114" t="str">
            <v>NP</v>
          </cell>
          <cell r="O114" t="str">
            <v>Total</v>
          </cell>
          <cell r="P114" t="str">
            <v>Total</v>
          </cell>
          <cell r="Q114" t="str">
            <v>Total</v>
          </cell>
          <cell r="R114">
            <v>10.196580000000001</v>
          </cell>
          <cell r="S114">
            <v>26.852499999999999</v>
          </cell>
          <cell r="T114">
            <v>37.536900000000003</v>
          </cell>
          <cell r="U114">
            <v>8.4586510000000004E-4</v>
          </cell>
          <cell r="V114">
            <v>3.9665150000000003E-3</v>
          </cell>
          <cell r="W114">
            <v>3.406484E-3</v>
          </cell>
          <cell r="X114">
            <v>0.4070819</v>
          </cell>
          <cell r="Y114">
            <v>5.262553E-6</v>
          </cell>
          <cell r="Z114">
            <v>2.1945069999999999E-4</v>
          </cell>
          <cell r="AA114">
            <v>0</v>
          </cell>
          <cell r="AB114">
            <v>7.6321059999999994E-5</v>
          </cell>
          <cell r="AD114">
            <v>0.57154366909598753</v>
          </cell>
          <cell r="AE114">
            <v>2.6801395832790247</v>
          </cell>
          <cell r="AF114">
            <v>2.3017315220556744</v>
          </cell>
          <cell r="AG114">
            <v>275.0616886174472</v>
          </cell>
          <cell r="AH114">
            <v>3.5558611537845641E-3</v>
          </cell>
          <cell r="AI114">
            <v>0.14828092359370634</v>
          </cell>
        </row>
        <row r="115">
          <cell r="I115" t="str">
            <v>Tractors/Loaders/Backhoes (&gt;50 and &lt;=120)</v>
          </cell>
          <cell r="J115" t="str">
            <v>Construction and Mining Equipment</v>
          </cell>
          <cell r="K115" t="str">
            <v>U</v>
          </cell>
          <cell r="L115" t="str">
            <v>P</v>
          </cell>
          <cell r="M115" t="str">
            <v>NHH</v>
          </cell>
          <cell r="N115" t="str">
            <v>NP</v>
          </cell>
          <cell r="O115" t="str">
            <v>Total</v>
          </cell>
          <cell r="P115" t="str">
            <v>Total</v>
          </cell>
          <cell r="Q115" t="str">
            <v>Total</v>
          </cell>
          <cell r="R115">
            <v>136.3861</v>
          </cell>
          <cell r="S115">
            <v>359.17</v>
          </cell>
          <cell r="T115">
            <v>848.13049999999998</v>
          </cell>
          <cell r="U115">
            <v>9.5006640000000007E-3</v>
          </cell>
          <cell r="V115">
            <v>6.212794E-2</v>
          </cell>
          <cell r="W115">
            <v>6.3581620000000005E-2</v>
          </cell>
          <cell r="X115">
            <v>9.2812370000000008</v>
          </cell>
          <cell r="Y115">
            <v>1.0887369999999999E-4</v>
          </cell>
          <cell r="Z115">
            <v>4.5974570000000001E-3</v>
          </cell>
          <cell r="AA115">
            <v>0</v>
          </cell>
          <cell r="AB115">
            <v>8.572295E-4</v>
          </cell>
          <cell r="AD115">
            <v>0.19997499746638081</v>
          </cell>
          <cell r="AE115">
            <v>1.307701718963165</v>
          </cell>
          <cell r="AF115">
            <v>1.3382995439485481</v>
          </cell>
          <cell r="AG115">
            <v>195.35638199181446</v>
          </cell>
          <cell r="AH115">
            <v>2.2916311830052617E-3</v>
          </cell>
          <cell r="AI115">
            <v>9.6769704930812703E-2</v>
          </cell>
        </row>
        <row r="116">
          <cell r="I116" t="str">
            <v>Tractors/Loaders/Backhoes (&gt;120 and &lt;=175)</v>
          </cell>
          <cell r="J116" t="str">
            <v>Construction and Mining Equipment</v>
          </cell>
          <cell r="K116" t="str">
            <v>U</v>
          </cell>
          <cell r="L116" t="str">
            <v>P</v>
          </cell>
          <cell r="M116" t="str">
            <v>NHH</v>
          </cell>
          <cell r="N116" t="str">
            <v>NP</v>
          </cell>
          <cell r="O116" t="str">
            <v>Total</v>
          </cell>
          <cell r="P116" t="str">
            <v>Total</v>
          </cell>
          <cell r="Q116" t="str">
            <v>Total</v>
          </cell>
          <cell r="R116">
            <v>10.178430000000001</v>
          </cell>
          <cell r="S116">
            <v>26.804690000000001</v>
          </cell>
          <cell r="T116">
            <v>123.7594</v>
          </cell>
          <cell r="U116">
            <v>1.0639289999999999E-3</v>
          </cell>
          <cell r="V116">
            <v>7.8351870000000004E-3</v>
          </cell>
          <cell r="W116">
            <v>7.5173130000000003E-3</v>
          </cell>
          <cell r="X116">
            <v>1.357602</v>
          </cell>
          <cell r="Y116">
            <v>1.5275349999999999E-5</v>
          </cell>
          <cell r="Z116">
            <v>3.9631820000000001E-4</v>
          </cell>
          <cell r="AA116">
            <v>0</v>
          </cell>
          <cell r="AB116">
            <v>9.5996560000000006E-5</v>
          </cell>
          <cell r="AD116">
            <v>0.20576279509294826</v>
          </cell>
          <cell r="AE116">
            <v>1.5153172600765019</v>
          </cell>
          <cell r="AF116">
            <v>1.4538407492121714</v>
          </cell>
          <cell r="AG116">
            <v>262.5588569761486</v>
          </cell>
          <cell r="AH116">
            <v>2.9542372771332185E-3</v>
          </cell>
          <cell r="AI116">
            <v>7.6647539993933908E-2</v>
          </cell>
        </row>
        <row r="117">
          <cell r="I117" t="str">
            <v>Tractors/Loaders/Backhoes (&gt;175 and &lt;=250)</v>
          </cell>
          <cell r="J117" t="str">
            <v>Construction and Mining Equipment</v>
          </cell>
          <cell r="K117" t="str">
            <v>U</v>
          </cell>
          <cell r="L117" t="str">
            <v>N</v>
          </cell>
          <cell r="M117" t="str">
            <v>NHH</v>
          </cell>
          <cell r="N117" t="str">
            <v>NP</v>
          </cell>
          <cell r="O117" t="str">
            <v>Total</v>
          </cell>
          <cell r="P117" t="str">
            <v>Total</v>
          </cell>
          <cell r="Q117" t="str">
            <v>Total</v>
          </cell>
          <cell r="R117">
            <v>3.291954</v>
          </cell>
          <cell r="S117">
            <v>8.6692920000000004</v>
          </cell>
          <cell r="T117">
            <v>67.357789999999994</v>
          </cell>
          <cell r="U117">
            <v>4.4509470000000001E-4</v>
          </cell>
          <cell r="V117">
            <v>1.530151E-3</v>
          </cell>
          <cell r="W117">
            <v>3.4551880000000001E-3</v>
          </cell>
          <cell r="X117">
            <v>0.74375089999999999</v>
          </cell>
          <cell r="Y117">
            <v>8.3684740000000001E-6</v>
          </cell>
          <cell r="Z117">
            <v>1.132221E-4</v>
          </cell>
          <cell r="AA117">
            <v>0</v>
          </cell>
          <cell r="AB117">
            <v>4.0160180000000001E-5</v>
          </cell>
          <cell r="AD117">
            <v>0.18630813766106852</v>
          </cell>
          <cell r="AE117">
            <v>0.64049197429271043</v>
          </cell>
          <cell r="AF117">
            <v>1.4462756836890489</v>
          </cell>
          <cell r="AG117">
            <v>311.31991700360305</v>
          </cell>
          <cell r="AH117">
            <v>3.5028833324797456E-3</v>
          </cell>
          <cell r="AI117">
            <v>4.739260789462392E-2</v>
          </cell>
        </row>
        <row r="118">
          <cell r="I118" t="str">
            <v>Tractors/Loaders/Backhoes (&gt;250 and &lt;=500)</v>
          </cell>
          <cell r="J118" t="str">
            <v>Construction and Mining Equipment</v>
          </cell>
          <cell r="K118" t="str">
            <v>U</v>
          </cell>
          <cell r="L118" t="str">
            <v>N</v>
          </cell>
          <cell r="M118" t="str">
            <v>NHH</v>
          </cell>
          <cell r="N118" t="str">
            <v>NP</v>
          </cell>
          <cell r="O118" t="str">
            <v>Total</v>
          </cell>
          <cell r="P118" t="str">
            <v>Total</v>
          </cell>
          <cell r="Q118" t="str">
            <v>Total</v>
          </cell>
          <cell r="R118">
            <v>5.3131139999999997</v>
          </cell>
          <cell r="S118">
            <v>13.99198</v>
          </cell>
          <cell r="T118">
            <v>218.2672</v>
          </cell>
          <cell r="U118">
            <v>1.3900309999999999E-3</v>
          </cell>
          <cell r="V118">
            <v>4.8654190000000002E-3</v>
          </cell>
          <cell r="W118">
            <v>9.9054250000000007E-3</v>
          </cell>
          <cell r="X118">
            <v>2.4104260000000002</v>
          </cell>
          <cell r="Y118">
            <v>2.712143E-5</v>
          </cell>
          <cell r="Z118">
            <v>3.4802740000000002E-4</v>
          </cell>
          <cell r="AA118">
            <v>0</v>
          </cell>
          <cell r="AB118">
            <v>1.254203E-4</v>
          </cell>
          <cell r="AD118">
            <v>0.18025127583086886</v>
          </cell>
          <cell r="AE118">
            <v>0.63091972927348383</v>
          </cell>
          <cell r="AF118">
            <v>1.2844789029143839</v>
          </cell>
          <cell r="AG118">
            <v>312.57026771050278</v>
          </cell>
          <cell r="AH118">
            <v>3.5169520390966828E-3</v>
          </cell>
          <cell r="AI118">
            <v>4.5130204199834489E-2</v>
          </cell>
        </row>
        <row r="119">
          <cell r="I119" t="str">
            <v>Tractors/Loaders/Backhoes (&gt;500 and &lt;=750)</v>
          </cell>
          <cell r="J119" t="str">
            <v>Construction and Mining Equipment</v>
          </cell>
          <cell r="K119" t="str">
            <v>U</v>
          </cell>
          <cell r="L119" t="str">
            <v>N</v>
          </cell>
          <cell r="M119" t="str">
            <v>NHH</v>
          </cell>
          <cell r="N119" t="str">
            <v>NP</v>
          </cell>
          <cell r="O119" t="str">
            <v>Total</v>
          </cell>
          <cell r="P119" t="str">
            <v>Total</v>
          </cell>
          <cell r="Q119" t="str">
            <v>Total</v>
          </cell>
          <cell r="R119">
            <v>148.18879999999999</v>
          </cell>
          <cell r="S119">
            <v>390.25220000000002</v>
          </cell>
          <cell r="T119">
            <v>9131.6890000000003</v>
          </cell>
          <cell r="U119">
            <v>5.8459820000000003E-2</v>
          </cell>
          <cell r="V119">
            <v>0.20355300000000001</v>
          </cell>
          <cell r="W119">
            <v>0.42757450000000002</v>
          </cell>
          <cell r="X119">
            <v>100.8442</v>
          </cell>
          <cell r="Y119">
            <v>1.1346710000000001E-3</v>
          </cell>
          <cell r="Z119">
            <v>1.4816640000000001E-2</v>
          </cell>
          <cell r="AA119">
            <v>0</v>
          </cell>
          <cell r="AB119">
            <v>5.274735E-3</v>
          </cell>
          <cell r="AD119">
            <v>0.18119820534515885</v>
          </cell>
          <cell r="AE119">
            <v>0.6309194638748995</v>
          </cell>
          <cell r="AF119">
            <v>1.3252817413969735</v>
          </cell>
          <cell r="AG119">
            <v>312.5700362996032</v>
          </cell>
          <cell r="AH119">
            <v>3.5169514524197431E-3</v>
          </cell>
          <cell r="AI119">
            <v>4.5924680870472988E-2</v>
          </cell>
        </row>
        <row r="120">
          <cell r="I120" t="str">
            <v>Crawler Tractors (&lt;=50)</v>
          </cell>
          <cell r="J120" t="str">
            <v>Construction and Mining Equipment</v>
          </cell>
          <cell r="K120" t="str">
            <v>U</v>
          </cell>
          <cell r="L120" t="str">
            <v>P</v>
          </cell>
          <cell r="M120" t="str">
            <v>NHH</v>
          </cell>
          <cell r="N120" t="str">
            <v>NP</v>
          </cell>
          <cell r="O120" t="str">
            <v>Total</v>
          </cell>
          <cell r="P120" t="str">
            <v>Total</v>
          </cell>
          <cell r="Q120" t="str">
            <v>Total</v>
          </cell>
          <cell r="R120">
            <v>8.4719379999999997E-2</v>
          </cell>
          <cell r="S120">
            <v>0.2420368</v>
          </cell>
          <cell r="T120">
            <v>0.28039540000000002</v>
          </cell>
          <cell r="U120">
            <v>1.152489E-5</v>
          </cell>
          <cell r="V120">
            <v>3.6558460000000003E-5</v>
          </cell>
          <cell r="W120">
            <v>2.889902E-5</v>
          </cell>
          <cell r="X120">
            <v>3.0081869999999998E-3</v>
          </cell>
          <cell r="Y120">
            <v>3.888834E-8</v>
          </cell>
          <cell r="Z120">
            <v>2.6151390000000002E-6</v>
          </cell>
          <cell r="AA120">
            <v>0</v>
          </cell>
          <cell r="AB120">
            <v>1.0398730000000001E-6</v>
          </cell>
          <cell r="AD120">
            <v>0.86394963146100101</v>
          </cell>
          <cell r="AE120">
            <v>2.7405613453821904</v>
          </cell>
          <cell r="AF120">
            <v>2.1663805622946595</v>
          </cell>
          <cell r="AG120">
            <v>225.50515015898407</v>
          </cell>
          <cell r="AH120">
            <v>2.9152180204002039E-3</v>
          </cell>
          <cell r="AI120">
            <v>0.19604077568369768</v>
          </cell>
        </row>
        <row r="121">
          <cell r="I121" t="str">
            <v>Crawler Tractors (&gt;50 and &lt;=120)</v>
          </cell>
          <cell r="J121" t="str">
            <v>Construction and Mining Equipment</v>
          </cell>
          <cell r="K121" t="str">
            <v>U</v>
          </cell>
          <cell r="L121" t="str">
            <v>P</v>
          </cell>
          <cell r="M121" t="str">
            <v>NHH</v>
          </cell>
          <cell r="N121" t="str">
            <v>NP</v>
          </cell>
          <cell r="O121" t="str">
            <v>Total</v>
          </cell>
          <cell r="P121" t="str">
            <v>Total</v>
          </cell>
          <cell r="Q121" t="str">
            <v>Total</v>
          </cell>
          <cell r="R121">
            <v>48.066139999999997</v>
          </cell>
          <cell r="S121">
            <v>137.32130000000001</v>
          </cell>
          <cell r="T121">
            <v>413.93110000000001</v>
          </cell>
          <cell r="U121">
            <v>7.4319520000000003E-3</v>
          </cell>
          <cell r="V121">
            <v>3.254373E-2</v>
          </cell>
          <cell r="W121">
            <v>4.3958589999999999E-2</v>
          </cell>
          <cell r="X121">
            <v>4.5145390000000001</v>
          </cell>
          <cell r="Y121">
            <v>5.2957870000000001E-5</v>
          </cell>
          <cell r="Z121">
            <v>3.699496E-3</v>
          </cell>
          <cell r="AA121">
            <v>0</v>
          </cell>
          <cell r="AB121">
            <v>6.7057300000000005E-4</v>
          </cell>
          <cell r="AD121">
            <v>0.40915398499722921</v>
          </cell>
          <cell r="AE121">
            <v>1.7916419288194911</v>
          </cell>
          <cell r="AF121">
            <v>2.4200684118195794</v>
          </cell>
          <cell r="AG121">
            <v>248.54057484163056</v>
          </cell>
          <cell r="AH121">
            <v>2.9155090812568773E-3</v>
          </cell>
          <cell r="AI121">
            <v>0.20366971300155184</v>
          </cell>
        </row>
        <row r="122">
          <cell r="I122" t="str">
            <v>Crawler Tractors (&gt;120 and &lt;=175)</v>
          </cell>
          <cell r="J122" t="str">
            <v>Construction and Mining Equipment</v>
          </cell>
          <cell r="K122" t="str">
            <v>U</v>
          </cell>
          <cell r="L122" t="str">
            <v>P</v>
          </cell>
          <cell r="M122" t="str">
            <v>NHH</v>
          </cell>
          <cell r="N122" t="str">
            <v>NP</v>
          </cell>
          <cell r="O122" t="str">
            <v>Total</v>
          </cell>
          <cell r="P122" t="str">
            <v>Total</v>
          </cell>
          <cell r="Q122" t="str">
            <v>Total</v>
          </cell>
          <cell r="R122">
            <v>16.266120000000001</v>
          </cell>
          <cell r="S122">
            <v>46.471049999999998</v>
          </cell>
          <cell r="T122">
            <v>257.01280000000003</v>
          </cell>
          <cell r="U122">
            <v>3.3408320000000002E-3</v>
          </cell>
          <cell r="V122">
            <v>1.7090939999999999E-2</v>
          </cell>
          <cell r="W122">
            <v>2.3605149999999998E-2</v>
          </cell>
          <cell r="X122">
            <v>2.8133330000000001</v>
          </cell>
          <cell r="Y122">
            <v>3.1654840000000003E-5</v>
          </cell>
          <cell r="Z122">
            <v>1.330992E-3</v>
          </cell>
          <cell r="AA122">
            <v>0</v>
          </cell>
          <cell r="AB122">
            <v>3.0143789999999998E-4</v>
          </cell>
          <cell r="AD122">
            <v>0.37268090753275429</v>
          </cell>
          <cell r="AE122">
            <v>1.9065511315109085</v>
          </cell>
          <cell r="AF122">
            <v>2.6332328966098246</v>
          </cell>
          <cell r="AG122">
            <v>313.83664178020513</v>
          </cell>
          <cell r="AH122">
            <v>3.5312025564302944E-3</v>
          </cell>
          <cell r="AI122">
            <v>0.14847657903146153</v>
          </cell>
        </row>
        <row r="123">
          <cell r="I123" t="str">
            <v>Crawler Tractors (&gt;175 and &lt;=250)</v>
          </cell>
          <cell r="J123" t="str">
            <v>Construction and Mining Equipment</v>
          </cell>
          <cell r="K123" t="str">
            <v>U</v>
          </cell>
          <cell r="L123" t="str">
            <v>N</v>
          </cell>
          <cell r="M123" t="str">
            <v>NHH</v>
          </cell>
          <cell r="N123" t="str">
            <v>NP</v>
          </cell>
          <cell r="O123" t="str">
            <v>Total</v>
          </cell>
          <cell r="P123" t="str">
            <v>Total</v>
          </cell>
          <cell r="Q123" t="str">
            <v>Total</v>
          </cell>
          <cell r="R123">
            <v>13.9787</v>
          </cell>
          <cell r="S123">
            <v>39.936070000000001</v>
          </cell>
          <cell r="T123">
            <v>300.82990000000001</v>
          </cell>
          <cell r="U123">
            <v>2.9872229999999998E-3</v>
          </cell>
          <cell r="V123">
            <v>8.8580489999999998E-3</v>
          </cell>
          <cell r="W123">
            <v>2.4975589999999999E-2</v>
          </cell>
          <cell r="X123">
            <v>3.314343</v>
          </cell>
          <cell r="Y123">
            <v>3.7292029999999997E-5</v>
          </cell>
          <cell r="Z123">
            <v>9.3509929999999999E-4</v>
          </cell>
          <cell r="AA123">
            <v>0</v>
          </cell>
          <cell r="AB123">
            <v>2.6953220000000002E-4</v>
          </cell>
          <cell r="AD123">
            <v>0.27143469105497858</v>
          </cell>
          <cell r="AE123">
            <v>0.80488861851454085</v>
          </cell>
          <cell r="AF123">
            <v>2.2694126135095414</v>
          </cell>
          <cell r="AG123">
            <v>301.15852357029621</v>
          </cell>
          <cell r="AH123">
            <v>3.3885487095750779E-3</v>
          </cell>
          <cell r="AI123">
            <v>8.4968008615770155E-2</v>
          </cell>
        </row>
        <row r="124">
          <cell r="I124" t="str">
            <v>Crawler Tractors (&gt;250 and &lt;=500)</v>
          </cell>
          <cell r="J124" t="str">
            <v>Construction and Mining Equipment</v>
          </cell>
          <cell r="K124" t="str">
            <v>U</v>
          </cell>
          <cell r="L124" t="str">
            <v>N</v>
          </cell>
          <cell r="M124" t="str">
            <v>NHH</v>
          </cell>
          <cell r="N124" t="str">
            <v>NP</v>
          </cell>
          <cell r="O124" t="str">
            <v>Total</v>
          </cell>
          <cell r="P124" t="str">
            <v>Total</v>
          </cell>
          <cell r="Q124" t="str">
            <v>Total</v>
          </cell>
          <cell r="R124">
            <v>9.5793409999999994</v>
          </cell>
          <cell r="S124">
            <v>27.367450000000002</v>
          </cell>
          <cell r="T124">
            <v>321.78129999999999</v>
          </cell>
          <cell r="U124">
            <v>2.9839070000000001E-3</v>
          </cell>
          <cell r="V124">
            <v>1.075807E-2</v>
          </cell>
          <cell r="W124">
            <v>2.3926929999999999E-2</v>
          </cell>
          <cell r="X124">
            <v>3.5440390000000002</v>
          </cell>
          <cell r="Y124">
            <v>3.4785890000000001E-5</v>
          </cell>
          <cell r="Z124">
            <v>9.1407439999999999E-4</v>
          </cell>
          <cell r="AA124">
            <v>0</v>
          </cell>
          <cell r="AB124">
            <v>2.692331E-4</v>
          </cell>
          <cell r="AD124">
            <v>0.19782628125017129</v>
          </cell>
          <cell r="AE124">
            <v>0.71323569452031521</v>
          </cell>
          <cell r="AF124">
            <v>1.5863013102061025</v>
          </cell>
          <cell r="AG124">
            <v>234.96176522109297</v>
          </cell>
          <cell r="AH124">
            <v>2.3062257834032766E-3</v>
          </cell>
          <cell r="AI124">
            <v>6.0601064087446942E-2</v>
          </cell>
        </row>
        <row r="125">
          <cell r="I125" t="str">
            <v>Crawler Tractors (&gt;500 and &lt;=750)</v>
          </cell>
          <cell r="J125" t="str">
            <v>Construction and Mining Equipment</v>
          </cell>
          <cell r="K125" t="str">
            <v>U</v>
          </cell>
          <cell r="L125" t="str">
            <v>N</v>
          </cell>
          <cell r="M125" t="str">
            <v>NHH</v>
          </cell>
          <cell r="N125" t="str">
            <v>NP</v>
          </cell>
          <cell r="O125" t="str">
            <v>Total</v>
          </cell>
          <cell r="P125" t="str">
            <v>Total</v>
          </cell>
          <cell r="Q125" t="str">
            <v>Total</v>
          </cell>
          <cell r="R125">
            <v>19.595210000000002</v>
          </cell>
          <cell r="S125">
            <v>55.982010000000002</v>
          </cell>
          <cell r="T125">
            <v>1179.9349999999999</v>
          </cell>
          <cell r="U125">
            <v>1.099399E-2</v>
          </cell>
          <cell r="V125">
            <v>3.9447980000000001E-2</v>
          </cell>
          <cell r="W125">
            <v>8.9959239999999996E-2</v>
          </cell>
          <cell r="X125">
            <v>12.995380000000001</v>
          </cell>
          <cell r="Y125">
            <v>1.3066489999999999E-4</v>
          </cell>
          <cell r="Z125">
            <v>3.3971449999999999E-3</v>
          </cell>
          <cell r="AA125">
            <v>0</v>
          </cell>
          <cell r="AB125">
            <v>9.9197030000000011E-4</v>
          </cell>
          <cell r="AD125">
            <v>0.23754649581177956</v>
          </cell>
          <cell r="AE125">
            <v>0.85235018549709096</v>
          </cell>
          <cell r="AF125">
            <v>1.9437440117637792</v>
          </cell>
          <cell r="AG125">
            <v>280.7904119198293</v>
          </cell>
          <cell r="AH125">
            <v>2.823268815106853E-3</v>
          </cell>
          <cell r="AI125">
            <v>7.3401912364347052E-2</v>
          </cell>
        </row>
        <row r="126">
          <cell r="I126" t="str">
            <v>Crawler Tractors (&gt;750 and &lt;=1000)</v>
          </cell>
          <cell r="J126" t="str">
            <v>Construction and Mining Equipment</v>
          </cell>
          <cell r="K126" t="str">
            <v>U</v>
          </cell>
          <cell r="L126" t="str">
            <v>N</v>
          </cell>
          <cell r="M126" t="str">
            <v>NHH</v>
          </cell>
          <cell r="N126" t="str">
            <v>NP</v>
          </cell>
          <cell r="O126" t="str">
            <v>Total</v>
          </cell>
          <cell r="P126" t="str">
            <v>Total</v>
          </cell>
          <cell r="Q126" t="str">
            <v>Total</v>
          </cell>
          <cell r="R126">
            <v>19.595210000000002</v>
          </cell>
          <cell r="S126">
            <v>55.926029999999997</v>
          </cell>
          <cell r="T126">
            <v>1670.7190000000001</v>
          </cell>
          <cell r="U126">
            <v>1.6679119999999999E-2</v>
          </cell>
          <cell r="V126">
            <v>6.2175019999999998E-2</v>
          </cell>
          <cell r="W126">
            <v>0.177097</v>
          </cell>
          <cell r="X126">
            <v>18.386099999999999</v>
          </cell>
          <cell r="Y126">
            <v>1.848672E-4</v>
          </cell>
          <cell r="Z126">
            <v>5.3946660000000002E-3</v>
          </cell>
          <cell r="AA126">
            <v>0</v>
          </cell>
          <cell r="AB126">
            <v>1.50493E-3</v>
          </cell>
          <cell r="AD126">
            <v>0.27055912361381629</v>
          </cell>
          <cell r="AE126">
            <v>1.0085675336511459</v>
          </cell>
          <cell r="AF126">
            <v>2.8727660161109236</v>
          </cell>
          <cell r="AG126">
            <v>298.24877467612129</v>
          </cell>
          <cell r="AH126">
            <v>2.9988097463739161E-3</v>
          </cell>
          <cell r="AI126">
            <v>8.7509179450070029E-2</v>
          </cell>
        </row>
        <row r="127">
          <cell r="I127" t="str">
            <v>Skid Steer Loaders (&lt;=25)</v>
          </cell>
          <cell r="J127" t="str">
            <v>Construction and Mining Equipment</v>
          </cell>
          <cell r="K127" t="str">
            <v>U</v>
          </cell>
          <cell r="L127" t="str">
            <v>P</v>
          </cell>
          <cell r="M127" t="str">
            <v>NHH</v>
          </cell>
          <cell r="N127" t="str">
            <v>NP</v>
          </cell>
          <cell r="O127" t="str">
            <v>Total</v>
          </cell>
          <cell r="P127" t="str">
            <v>Total</v>
          </cell>
          <cell r="Q127" t="str">
            <v>Total</v>
          </cell>
          <cell r="R127">
            <v>11.61866</v>
          </cell>
          <cell r="S127">
            <v>26.57084</v>
          </cell>
          <cell r="T127">
            <v>16.690719999999999</v>
          </cell>
          <cell r="U127">
            <v>2.4355660000000001E-4</v>
          </cell>
          <cell r="V127">
            <v>7.8765590000000004E-4</v>
          </cell>
          <cell r="W127">
            <v>1.469052E-3</v>
          </cell>
          <cell r="X127">
            <v>0.18309639999999999</v>
          </cell>
          <cell r="Y127">
            <v>2.3231459999999998E-6</v>
          </cell>
          <cell r="Z127">
            <v>7.0492089999999995E-5</v>
          </cell>
          <cell r="AA127">
            <v>0</v>
          </cell>
          <cell r="AB127">
            <v>2.1975729999999999E-5</v>
          </cell>
          <cell r="AD127">
            <v>0.33262711682430818</v>
          </cell>
          <cell r="AE127">
            <v>1.0757077043556018</v>
          </cell>
          <cell r="AF127">
            <v>2.006295584783921</v>
          </cell>
          <cell r="AG127">
            <v>250.05615792349809</v>
          </cell>
          <cell r="AH127">
            <v>3.1727383119238982E-3</v>
          </cell>
          <cell r="AI127">
            <v>9.6271588023562685E-2</v>
          </cell>
        </row>
        <row r="128">
          <cell r="I128" t="str">
            <v>Skid Steer Loaders (&gt;25 and &lt;=50)</v>
          </cell>
          <cell r="J128" t="str">
            <v>Construction and Mining Equipment</v>
          </cell>
          <cell r="K128" t="str">
            <v>U</v>
          </cell>
          <cell r="L128" t="str">
            <v>P</v>
          </cell>
          <cell r="M128" t="str">
            <v>NHH</v>
          </cell>
          <cell r="N128" t="str">
            <v>NP</v>
          </cell>
          <cell r="O128" t="str">
            <v>Total</v>
          </cell>
          <cell r="P128" t="str">
            <v>Total</v>
          </cell>
          <cell r="Q128" t="str">
            <v>Total</v>
          </cell>
          <cell r="R128">
            <v>105.3849</v>
          </cell>
          <cell r="S128">
            <v>245.72749999999999</v>
          </cell>
          <cell r="T128">
            <v>287.20350000000002</v>
          </cell>
          <cell r="U128">
            <v>3.9696319999999998E-3</v>
          </cell>
          <cell r="V128">
            <v>2.5624419999999998E-2</v>
          </cell>
          <cell r="W128">
            <v>2.3925640000000001E-2</v>
          </cell>
          <cell r="X128">
            <v>3.132565</v>
          </cell>
          <cell r="Y128">
            <v>4.0496240000000003E-5</v>
          </cell>
          <cell r="Z128">
            <v>1.1541360000000001E-3</v>
          </cell>
          <cell r="AA128">
            <v>0</v>
          </cell>
          <cell r="AB128">
            <v>3.5817359999999998E-4</v>
          </cell>
          <cell r="AD128">
            <v>0.29310924909910363</v>
          </cell>
          <cell r="AE128">
            <v>1.8920530932842277</v>
          </cell>
          <cell r="AF128">
            <v>1.7666187633048807</v>
          </cell>
          <cell r="AG128">
            <v>231.30198842213431</v>
          </cell>
          <cell r="AH128">
            <v>2.9901568955855574E-3</v>
          </cell>
          <cell r="AI128">
            <v>8.5218966473024002E-2</v>
          </cell>
        </row>
        <row r="129">
          <cell r="I129" t="str">
            <v>Skid Steer Loaders (&gt;50 and &lt;=120)</v>
          </cell>
          <cell r="J129" t="str">
            <v>Construction and Mining Equipment</v>
          </cell>
          <cell r="K129" t="str">
            <v>U</v>
          </cell>
          <cell r="L129" t="str">
            <v>P</v>
          </cell>
          <cell r="M129" t="str">
            <v>NHH</v>
          </cell>
          <cell r="N129" t="str">
            <v>NP</v>
          </cell>
          <cell r="O129" t="str">
            <v>Total</v>
          </cell>
          <cell r="P129" t="str">
            <v>Total</v>
          </cell>
          <cell r="Q129" t="str">
            <v>Total</v>
          </cell>
          <cell r="R129">
            <v>55.218879999999999</v>
          </cell>
          <cell r="S129">
            <v>128.75470000000001</v>
          </cell>
          <cell r="T129">
            <v>250.8381</v>
          </cell>
          <cell r="U129">
            <v>1.8971940000000001E-3</v>
          </cell>
          <cell r="V129">
            <v>1.7330749999999999E-2</v>
          </cell>
          <cell r="W129">
            <v>1.5494239999999999E-2</v>
          </cell>
          <cell r="X129">
            <v>2.7504230000000001</v>
          </cell>
          <cell r="Y129">
            <v>3.2263869999999999E-5</v>
          </cell>
          <cell r="Z129">
            <v>8.8823449999999996E-4</v>
          </cell>
          <cell r="AA129">
            <v>0</v>
          </cell>
          <cell r="AB129">
            <v>1.7118069999999999E-4</v>
          </cell>
          <cell r="AD129">
            <v>0.11139621807980603</v>
          </cell>
          <cell r="AE129">
            <v>1.017597571195459</v>
          </cell>
          <cell r="AF129">
            <v>0.90976449325733344</v>
          </cell>
          <cell r="AG129">
            <v>161.49467071881645</v>
          </cell>
          <cell r="AH129">
            <v>1.8944151724170067E-3</v>
          </cell>
          <cell r="AI129">
            <v>5.2153846189692495E-2</v>
          </cell>
        </row>
        <row r="130">
          <cell r="I130" t="str">
            <v>Off-Highway Tractors (&lt;=120)</v>
          </cell>
          <cell r="J130" t="str">
            <v>Construction and Mining Equipment</v>
          </cell>
          <cell r="K130" t="str">
            <v>U</v>
          </cell>
          <cell r="L130" t="str">
            <v>P</v>
          </cell>
          <cell r="M130" t="str">
            <v>NHH</v>
          </cell>
          <cell r="N130" t="str">
            <v>NP</v>
          </cell>
          <cell r="O130" t="str">
            <v>Total</v>
          </cell>
          <cell r="P130" t="str">
            <v>Total</v>
          </cell>
          <cell r="Q130" t="str">
            <v>Total</v>
          </cell>
          <cell r="R130">
            <v>6.0513829999999996E-3</v>
          </cell>
          <cell r="S130">
            <v>1.847273E-2</v>
          </cell>
          <cell r="T130">
            <v>7.9438309999999998E-2</v>
          </cell>
          <cell r="U130">
            <v>1.677769E-6</v>
          </cell>
          <cell r="V130">
            <v>6.4536959999999996E-6</v>
          </cell>
          <cell r="W130">
            <v>9.7615109999999997E-6</v>
          </cell>
          <cell r="X130">
            <v>8.6501570000000003E-4</v>
          </cell>
          <cell r="Y130">
            <v>1.014708E-8</v>
          </cell>
          <cell r="Z130">
            <v>8.3077510000000004E-7</v>
          </cell>
          <cell r="AA130">
            <v>0</v>
          </cell>
          <cell r="AB130">
            <v>1.5138239999999999E-7</v>
          </cell>
          <cell r="AD130">
            <v>0.68663016457231818</v>
          </cell>
          <cell r="AE130">
            <v>2.6411874021868993</v>
          </cell>
          <cell r="AF130">
            <v>3.9949170025220959</v>
          </cell>
          <cell r="AG130">
            <v>354.00932574665472</v>
          </cell>
          <cell r="AH130">
            <v>4.1527118514697071E-3</v>
          </cell>
          <cell r="AI130">
            <v>0.33999629486275185</v>
          </cell>
        </row>
        <row r="131">
          <cell r="I131" t="str">
            <v>Off-Highway Tractors (&gt;120 and &lt;=175)</v>
          </cell>
          <cell r="J131" t="str">
            <v>Construction and Mining Equipment</v>
          </cell>
          <cell r="K131" t="str">
            <v>U</v>
          </cell>
          <cell r="L131" t="str">
            <v>P</v>
          </cell>
          <cell r="M131" t="str">
            <v>NHH</v>
          </cell>
          <cell r="N131" t="str">
            <v>NP</v>
          </cell>
          <cell r="O131" t="str">
            <v>Total</v>
          </cell>
          <cell r="P131" t="str">
            <v>Total</v>
          </cell>
          <cell r="Q131" t="str">
            <v>Total</v>
          </cell>
          <cell r="R131">
            <v>7.4008409999999998</v>
          </cell>
          <cell r="S131">
            <v>22.59215</v>
          </cell>
          <cell r="T131">
            <v>134.60650000000001</v>
          </cell>
          <cell r="U131">
            <v>2.0237390000000001E-3</v>
          </cell>
          <cell r="V131">
            <v>9.2147219999999998E-3</v>
          </cell>
          <cell r="W131">
            <v>1.454013E-2</v>
          </cell>
          <cell r="X131">
            <v>1.471881</v>
          </cell>
          <cell r="Y131">
            <v>1.6561179999999999E-5</v>
          </cell>
          <cell r="Z131">
            <v>8.2270040000000002E-4</v>
          </cell>
          <cell r="AA131">
            <v>0</v>
          </cell>
          <cell r="AB131">
            <v>1.8259879999999999E-4</v>
          </cell>
          <cell r="AD131">
            <v>0.46436762220505801</v>
          </cell>
          <cell r="AE131">
            <v>2.1144122559384568</v>
          </cell>
          <cell r="AF131">
            <v>3.3363816157382105</v>
          </cell>
          <cell r="AG131">
            <v>337.73815701471528</v>
          </cell>
          <cell r="AH131">
            <v>3.8001322193770841E-3</v>
          </cell>
          <cell r="AI131">
            <v>0.18877702536500512</v>
          </cell>
        </row>
        <row r="132">
          <cell r="I132" t="str">
            <v>Off-Highway Tractors (&gt;175 and &lt;=250)</v>
          </cell>
          <cell r="J132" t="str">
            <v>Construction and Mining Equipment</v>
          </cell>
          <cell r="K132" t="str">
            <v>U</v>
          </cell>
          <cell r="L132" t="str">
            <v>N</v>
          </cell>
          <cell r="M132" t="str">
            <v>NHH</v>
          </cell>
          <cell r="N132" t="str">
            <v>NP</v>
          </cell>
          <cell r="O132" t="str">
            <v>Total</v>
          </cell>
          <cell r="P132" t="str">
            <v>Total</v>
          </cell>
          <cell r="Q132" t="str">
            <v>Total</v>
          </cell>
          <cell r="R132">
            <v>6.9954000000000001</v>
          </cell>
          <cell r="S132">
            <v>21.354469999999999</v>
          </cell>
          <cell r="T132">
            <v>126.47199999999999</v>
          </cell>
          <cell r="U132">
            <v>1.508204E-3</v>
          </cell>
          <cell r="V132">
            <v>4.4131489999999999E-3</v>
          </cell>
          <cell r="W132">
            <v>1.2644600000000001E-2</v>
          </cell>
          <cell r="X132">
            <v>1.391246</v>
          </cell>
          <cell r="Y132">
            <v>1.5653899999999999E-5</v>
          </cell>
          <cell r="Z132">
            <v>5.1332159999999995E-4</v>
          </cell>
          <cell r="AA132">
            <v>0</v>
          </cell>
          <cell r="AB132">
            <v>1.3608279999999999E-4</v>
          </cell>
          <cell r="AD132">
            <v>0.25629157151640852</v>
          </cell>
          <cell r="AE132">
            <v>0.7499336247258771</v>
          </cell>
          <cell r="AF132">
            <v>2.1487175509389842</v>
          </cell>
          <cell r="AG132">
            <v>236.41670735916185</v>
          </cell>
          <cell r="AH132">
            <v>2.6600928199107727E-3</v>
          </cell>
          <cell r="AI132">
            <v>8.7229578728949958E-2</v>
          </cell>
        </row>
        <row r="133">
          <cell r="I133" t="str">
            <v>Off-Highway Tractors (&gt;250 and &lt;=750)</v>
          </cell>
          <cell r="J133" t="str">
            <v>Construction and Mining Equipment</v>
          </cell>
          <cell r="K133" t="str">
            <v>U</v>
          </cell>
          <cell r="L133" t="str">
            <v>N</v>
          </cell>
          <cell r="M133" t="str">
            <v>NHH</v>
          </cell>
          <cell r="N133" t="str">
            <v>NP</v>
          </cell>
          <cell r="O133" t="str">
            <v>Total</v>
          </cell>
          <cell r="P133" t="str">
            <v>Total</v>
          </cell>
          <cell r="Q133" t="str">
            <v>Total</v>
          </cell>
          <cell r="R133">
            <v>122.9599</v>
          </cell>
          <cell r="S133">
            <v>375.35309999999998</v>
          </cell>
          <cell r="T133">
            <v>9695.3739999999998</v>
          </cell>
          <cell r="U133">
            <v>0.1068374</v>
          </cell>
          <cell r="V133">
            <v>0.44077709999999998</v>
          </cell>
          <cell r="W133">
            <v>0.89300440000000003</v>
          </cell>
          <cell r="X133">
            <v>106.529</v>
          </cell>
          <cell r="Y133">
            <v>1.0711189999999999E-3</v>
          </cell>
          <cell r="Z133">
            <v>3.5674640000000001E-2</v>
          </cell>
          <cell r="AA133">
            <v>0</v>
          </cell>
          <cell r="AB133">
            <v>9.6397610000000002E-3</v>
          </cell>
          <cell r="AD133">
            <v>0.34429053347368116</v>
          </cell>
          <cell r="AE133">
            <v>1.4204331339211</v>
          </cell>
          <cell r="AF133">
            <v>2.8777652888440248</v>
          </cell>
          <cell r="AG133">
            <v>343.29669423271054</v>
          </cell>
          <cell r="AH133">
            <v>3.4517512773972032E-3</v>
          </cell>
          <cell r="AI133">
            <v>0.1149638688051331</v>
          </cell>
        </row>
        <row r="134">
          <cell r="I134" t="str">
            <v>Off-Highway Tractors (&gt;750 and &lt;=1000)</v>
          </cell>
          <cell r="J134" t="str">
            <v>Construction and Mining Equipment</v>
          </cell>
          <cell r="K134" t="str">
            <v>U</v>
          </cell>
          <cell r="L134" t="str">
            <v>N</v>
          </cell>
          <cell r="M134" t="str">
            <v>NHH</v>
          </cell>
          <cell r="N134" t="str">
            <v>NP</v>
          </cell>
          <cell r="O134" t="str">
            <v>Total</v>
          </cell>
          <cell r="P134" t="str">
            <v>Total</v>
          </cell>
          <cell r="Q134" t="str">
            <v>Total</v>
          </cell>
          <cell r="R134">
            <v>12.98183</v>
          </cell>
          <cell r="S134">
            <v>39.589280000000002</v>
          </cell>
          <cell r="T134">
            <v>1466.86</v>
          </cell>
          <cell r="U134">
            <v>1.7008180000000001E-2</v>
          </cell>
          <cell r="V134">
            <v>7.2789690000000004E-2</v>
          </cell>
          <cell r="W134">
            <v>0.1743883</v>
          </cell>
          <cell r="X134">
            <v>16.10416</v>
          </cell>
          <cell r="Y134">
            <v>1.6192290000000001E-4</v>
          </cell>
          <cell r="Z134">
            <v>5.6830190000000001E-3</v>
          </cell>
          <cell r="AA134">
            <v>0</v>
          </cell>
          <cell r="AB134">
            <v>1.5346209999999999E-3</v>
          </cell>
          <cell r="AD134">
            <v>0.38974744920847265</v>
          </cell>
          <cell r="AE134">
            <v>1.6679971640807816</v>
          </cell>
          <cell r="AF134">
            <v>3.996159206734752</v>
          </cell>
          <cell r="AG134">
            <v>369.03156490848028</v>
          </cell>
          <cell r="AH134">
            <v>3.7105108978996333E-3</v>
          </cell>
          <cell r="AI134">
            <v>0.13022805256372433</v>
          </cell>
        </row>
        <row r="135">
          <cell r="I135" t="str">
            <v>Dumpers/Tenders (&lt;=25)</v>
          </cell>
          <cell r="J135" t="str">
            <v>Construction and Mining Equipment</v>
          </cell>
          <cell r="K135" t="str">
            <v>U</v>
          </cell>
          <cell r="L135" t="str">
            <v>P</v>
          </cell>
          <cell r="M135" t="str">
            <v>NHH</v>
          </cell>
          <cell r="N135" t="str">
            <v>NP</v>
          </cell>
          <cell r="O135" t="str">
            <v>Total</v>
          </cell>
          <cell r="P135" t="str">
            <v>Total</v>
          </cell>
          <cell r="Q135" t="str">
            <v>Total</v>
          </cell>
          <cell r="R135">
            <v>0.14523320000000001</v>
          </cell>
          <cell r="S135">
            <v>0.26363750000000002</v>
          </cell>
          <cell r="T135">
            <v>9.1465900000000003E-2</v>
          </cell>
          <cell r="U135">
            <v>1.219695E-6</v>
          </cell>
          <cell r="V135">
            <v>4.1390849999999997E-6</v>
          </cell>
          <cell r="W135">
            <v>7.737422E-6</v>
          </cell>
          <cell r="X135">
            <v>1.0041360000000001E-3</v>
          </cell>
          <cell r="Y135">
            <v>1.274058E-8</v>
          </cell>
          <cell r="Z135">
            <v>3.107737E-7</v>
          </cell>
          <cell r="AA135">
            <v>0</v>
          </cell>
          <cell r="AB135">
            <v>1.100511E-7</v>
          </cell>
          <cell r="AD135">
            <v>0.16788314317955524</v>
          </cell>
          <cell r="AE135">
            <v>0.56971833096581481</v>
          </cell>
          <cell r="AF135">
            <v>1.0650061904546961</v>
          </cell>
          <cell r="AG135">
            <v>138.2128383405244</v>
          </cell>
          <cell r="AH135">
            <v>1.7536585919681377E-3</v>
          </cell>
          <cell r="AI135">
            <v>4.2775993648854954E-2</v>
          </cell>
        </row>
        <row r="136">
          <cell r="I136" t="str">
            <v>Other Construction Equipment (&lt;=15)</v>
          </cell>
          <cell r="J136" t="str">
            <v>Construction and Mining Equipment</v>
          </cell>
          <cell r="K136" t="str">
            <v>U</v>
          </cell>
          <cell r="L136" t="str">
            <v>P</v>
          </cell>
          <cell r="M136" t="str">
            <v>NHH</v>
          </cell>
          <cell r="N136" t="str">
            <v>NP</v>
          </cell>
          <cell r="O136" t="str">
            <v>Total</v>
          </cell>
          <cell r="P136" t="str">
            <v>Total</v>
          </cell>
          <cell r="Q136" t="str">
            <v>Total</v>
          </cell>
          <cell r="R136">
            <v>2.0030079999999999</v>
          </cell>
          <cell r="S136">
            <v>3.7897889999999999</v>
          </cell>
          <cell r="T136">
            <v>1.7480119999999999</v>
          </cell>
          <cell r="U136">
            <v>2.227433E-5</v>
          </cell>
          <cell r="V136">
            <v>1.168379E-4</v>
          </cell>
          <cell r="W136">
            <v>1.394903E-4</v>
          </cell>
          <cell r="X136">
            <v>1.913515E-2</v>
          </cell>
          <cell r="Y136">
            <v>2.977598E-7</v>
          </cell>
          <cell r="Z136">
            <v>5.450639E-6</v>
          </cell>
          <cell r="AA136">
            <v>0</v>
          </cell>
          <cell r="AB136">
            <v>2.009776E-6</v>
          </cell>
          <cell r="AD136">
            <v>0.35546872883952113</v>
          </cell>
          <cell r="AE136">
            <v>1.8645777355942508</v>
          </cell>
          <cell r="AF136">
            <v>2.2260799595966954</v>
          </cell>
          <cell r="AG136">
            <v>305.37158453940316</v>
          </cell>
          <cell r="AH136">
            <v>4.7518510143968445E-3</v>
          </cell>
          <cell r="AI136">
            <v>8.69849605664062E-2</v>
          </cell>
        </row>
        <row r="137">
          <cell r="I137" t="str">
            <v>Other Construction Equipment (&gt;15 and &lt;=25)</v>
          </cell>
          <cell r="J137" t="str">
            <v>Construction and Mining Equipment</v>
          </cell>
          <cell r="K137" t="str">
            <v>U</v>
          </cell>
          <cell r="L137" t="str">
            <v>P</v>
          </cell>
          <cell r="M137" t="str">
            <v>NHH</v>
          </cell>
          <cell r="N137" t="str">
            <v>NP</v>
          </cell>
          <cell r="O137" t="str">
            <v>Total</v>
          </cell>
          <cell r="P137" t="str">
            <v>Total</v>
          </cell>
          <cell r="Q137" t="str">
            <v>Total</v>
          </cell>
          <cell r="R137">
            <v>0.3388775</v>
          </cell>
          <cell r="S137">
            <v>0.64117270000000004</v>
          </cell>
          <cell r="T137">
            <v>0.38560820000000001</v>
          </cell>
          <cell r="U137">
            <v>5.1071940000000003E-6</v>
          </cell>
          <cell r="V137">
            <v>1.743154E-5</v>
          </cell>
          <cell r="W137">
            <v>3.227337E-5</v>
          </cell>
          <cell r="X137">
            <v>4.2334790000000001E-3</v>
          </cell>
          <cell r="Y137">
            <v>5.371483E-8</v>
          </cell>
          <cell r="Z137">
            <v>1.222525E-6</v>
          </cell>
          <cell r="AA137">
            <v>0</v>
          </cell>
          <cell r="AB137">
            <v>4.6081390000000002E-7</v>
          </cell>
          <cell r="AD137">
            <v>0.28904826401997463</v>
          </cell>
          <cell r="AE137">
            <v>0.98656059985086697</v>
          </cell>
          <cell r="AF137">
            <v>1.8265532056495855</v>
          </cell>
          <cell r="AG137">
            <v>239.59923114630428</v>
          </cell>
          <cell r="AH137">
            <v>3.0400604252801156E-3</v>
          </cell>
          <cell r="AI137">
            <v>6.9190386926954311E-2</v>
          </cell>
        </row>
        <row r="138">
          <cell r="I138" t="str">
            <v>Other Construction Equipment (&gt;25 and &lt;=50)</v>
          </cell>
          <cell r="J138" t="str">
            <v>Construction and Mining Equipment</v>
          </cell>
          <cell r="K138" t="str">
            <v>U</v>
          </cell>
          <cell r="L138" t="str">
            <v>P</v>
          </cell>
          <cell r="M138" t="str">
            <v>NHH</v>
          </cell>
          <cell r="N138" t="str">
            <v>NP</v>
          </cell>
          <cell r="O138" t="str">
            <v>Total</v>
          </cell>
          <cell r="P138" t="str">
            <v>Total</v>
          </cell>
          <cell r="Q138" t="str">
            <v>Total</v>
          </cell>
          <cell r="R138">
            <v>0.52041899999999996</v>
          </cell>
          <cell r="S138">
            <v>0.99699579999999999</v>
          </cell>
          <cell r="T138">
            <v>1.2826489999999999</v>
          </cell>
          <cell r="U138">
            <v>2.6714080000000001E-5</v>
          </cell>
          <cell r="V138">
            <v>1.2222660000000001E-4</v>
          </cell>
          <cell r="W138">
            <v>1.133904E-4</v>
          </cell>
          <cell r="X138">
            <v>1.394021E-2</v>
          </cell>
          <cell r="Y138">
            <v>1.8021209999999999E-7</v>
          </cell>
          <cell r="Z138">
            <v>7.1854870000000003E-6</v>
          </cell>
          <cell r="AA138">
            <v>0</v>
          </cell>
          <cell r="AB138">
            <v>2.410369E-6</v>
          </cell>
          <cell r="AD138">
            <v>0.48616079177063737</v>
          </cell>
          <cell r="AE138">
            <v>2.2243618582946896</v>
          </cell>
          <cell r="AF138">
            <v>2.0635547487762738</v>
          </cell>
          <cell r="AG138">
            <v>253.69331569902303</v>
          </cell>
          <cell r="AH138">
            <v>3.279620979747357E-3</v>
          </cell>
          <cell r="AI138">
            <v>0.1307663243195207</v>
          </cell>
        </row>
        <row r="139">
          <cell r="I139" t="str">
            <v>Other Construction Equipment (&gt;50 and &lt;=120)</v>
          </cell>
          <cell r="J139" t="str">
            <v>Construction and Mining Equipment</v>
          </cell>
          <cell r="K139" t="str">
            <v>U</v>
          </cell>
          <cell r="L139" t="str">
            <v>P</v>
          </cell>
          <cell r="M139" t="str">
            <v>NHH</v>
          </cell>
          <cell r="N139" t="str">
            <v>NP</v>
          </cell>
          <cell r="O139" t="str">
            <v>Total</v>
          </cell>
          <cell r="P139" t="str">
            <v>Total</v>
          </cell>
          <cell r="Q139" t="str">
            <v>Total</v>
          </cell>
          <cell r="R139">
            <v>0.85929650000000002</v>
          </cell>
          <cell r="S139">
            <v>1.6462019999999999</v>
          </cell>
          <cell r="T139">
            <v>6.0713609999999996</v>
          </cell>
          <cell r="U139">
            <v>6.2007220000000006E-5</v>
          </cell>
          <cell r="V139">
            <v>4.2559310000000002E-4</v>
          </cell>
          <cell r="W139">
            <v>4.5373899999999999E-4</v>
          </cell>
          <cell r="X139">
            <v>6.6495170000000006E-2</v>
          </cell>
          <cell r="Y139">
            <v>7.8002220000000001E-7</v>
          </cell>
          <cell r="Z139">
            <v>3.1911120000000002E-5</v>
          </cell>
          <cell r="AA139">
            <v>0</v>
          </cell>
          <cell r="AB139">
            <v>5.5948119999999997E-6</v>
          </cell>
          <cell r="AD139">
            <v>0.28476127668414936</v>
          </cell>
          <cell r="AE139">
            <v>1.9544890821418028</v>
          </cell>
          <cell r="AF139">
            <v>2.0837460044393095</v>
          </cell>
          <cell r="AG139">
            <v>305.3716890150784</v>
          </cell>
          <cell r="AH139">
            <v>3.5821653916105075E-3</v>
          </cell>
          <cell r="AI139">
            <v>0.14654827730740214</v>
          </cell>
        </row>
        <row r="140">
          <cell r="I140" t="str">
            <v>Other Construction Equipment (&gt;120 and &lt;=175)</v>
          </cell>
          <cell r="J140" t="str">
            <v>Construction and Mining Equipment</v>
          </cell>
          <cell r="K140" t="str">
            <v>U</v>
          </cell>
          <cell r="L140" t="str">
            <v>P</v>
          </cell>
          <cell r="M140" t="str">
            <v>NHH</v>
          </cell>
          <cell r="N140" t="str">
            <v>NP</v>
          </cell>
          <cell r="O140" t="str">
            <v>Total</v>
          </cell>
          <cell r="P140" t="str">
            <v>Total</v>
          </cell>
          <cell r="Q140" t="str">
            <v>Total</v>
          </cell>
          <cell r="R140">
            <v>1.1860710000000001</v>
          </cell>
          <cell r="S140">
            <v>2.2722229999999999</v>
          </cell>
          <cell r="T140">
            <v>11.01294</v>
          </cell>
          <cell r="U140">
            <v>8.3444169999999994E-5</v>
          </cell>
          <cell r="V140">
            <v>6.6559900000000001E-4</v>
          </cell>
          <cell r="W140">
            <v>6.6878979999999998E-4</v>
          </cell>
          <cell r="X140">
            <v>0.1209052</v>
          </cell>
          <cell r="Y140">
            <v>1.3603910000000001E-6</v>
          </cell>
          <cell r="Z140">
            <v>3.332631E-5</v>
          </cell>
          <cell r="AA140">
            <v>0</v>
          </cell>
          <cell r="AB140">
            <v>7.5290339999999999E-6</v>
          </cell>
          <cell r="AD140">
            <v>0.1903750544202748</v>
          </cell>
          <cell r="AE140">
            <v>1.5185416290566554</v>
          </cell>
          <cell r="AF140">
            <v>1.5258213314450209</v>
          </cell>
          <cell r="AG140">
            <v>275.84112862161862</v>
          </cell>
          <cell r="AH140">
            <v>3.1036861012321416E-3</v>
          </cell>
          <cell r="AI140">
            <v>7.6032850226408238E-2</v>
          </cell>
        </row>
        <row r="141">
          <cell r="I141" t="str">
            <v>Other Construction Equipment (&gt;175 and &lt;=500)</v>
          </cell>
          <cell r="J141" t="str">
            <v>Construction and Mining Equipment</v>
          </cell>
          <cell r="K141" t="str">
            <v>U</v>
          </cell>
          <cell r="L141" t="str">
            <v>N</v>
          </cell>
          <cell r="M141" t="str">
            <v>NHH</v>
          </cell>
          <cell r="N141" t="str">
            <v>NP</v>
          </cell>
          <cell r="O141" t="str">
            <v>Total</v>
          </cell>
          <cell r="P141" t="str">
            <v>Total</v>
          </cell>
          <cell r="Q141" t="str">
            <v>Total</v>
          </cell>
          <cell r="R141">
            <v>2.7533799999999999</v>
          </cell>
          <cell r="S141">
            <v>5.2748020000000002</v>
          </cell>
          <cell r="T141">
            <v>60.631019999999999</v>
          </cell>
          <cell r="U141">
            <v>3.2828259999999999E-4</v>
          </cell>
          <cell r="V141">
            <v>1.2825040000000001E-3</v>
          </cell>
          <cell r="W141">
            <v>2.7568359999999999E-3</v>
          </cell>
          <cell r="X141">
            <v>0.66992680000000004</v>
          </cell>
          <cell r="Y141">
            <v>6.5755519999999997E-6</v>
          </cell>
          <cell r="Z141">
            <v>9.2489109999999996E-5</v>
          </cell>
          <cell r="AA141">
            <v>0</v>
          </cell>
          <cell r="AB141">
            <v>2.9620409999999999E-5</v>
          </cell>
          <cell r="AD141">
            <v>0.1129210062178637</v>
          </cell>
          <cell r="AE141">
            <v>0.44114930903567567</v>
          </cell>
          <cell r="AF141">
            <v>0.94828265371856602</v>
          </cell>
          <cell r="AG141">
            <v>230.43806875025834</v>
          </cell>
          <cell r="AH141">
            <v>2.2618254768235853E-3</v>
          </cell>
          <cell r="AI141">
            <v>3.1813941297512208E-2</v>
          </cell>
        </row>
      </sheetData>
      <sheetData sheetId="3">
        <row r="4">
          <cell r="I4" t="str">
            <v>Description</v>
          </cell>
          <cell r="J4" t="str">
            <v>Class</v>
          </cell>
          <cell r="K4" t="str">
            <v>C/R</v>
          </cell>
          <cell r="L4" t="str">
            <v>Pre</v>
          </cell>
          <cell r="M4" t="str">
            <v>Hand</v>
          </cell>
          <cell r="N4" t="str">
            <v>Port</v>
          </cell>
          <cell r="O4" t="str">
            <v>County</v>
          </cell>
          <cell r="P4" t="str">
            <v>Air Basin</v>
          </cell>
          <cell r="Q4" t="str">
            <v>Air Dist.</v>
          </cell>
          <cell r="R4" t="str">
            <v>Population</v>
          </cell>
          <cell r="S4" t="str">
            <v>Activity</v>
          </cell>
          <cell r="T4" t="str">
            <v>Consumption</v>
          </cell>
          <cell r="U4" t="str">
            <v>ROG Exhaust</v>
          </cell>
          <cell r="V4" t="str">
            <v>CO Exhaust</v>
          </cell>
          <cell r="W4" t="str">
            <v>NOX Exhaust</v>
          </cell>
          <cell r="X4" t="str">
            <v>CO2 Exhaust</v>
          </cell>
          <cell r="Y4" t="str">
            <v>SO2 Exhaust</v>
          </cell>
          <cell r="Z4" t="str">
            <v>PM Exhaust</v>
          </cell>
          <cell r="AA4" t="str">
            <v>N2O Exhaust</v>
          </cell>
          <cell r="AB4" t="str">
            <v>CH4 Exhaust</v>
          </cell>
          <cell r="AD4" t="str">
            <v>ROG</v>
          </cell>
          <cell r="AE4" t="str">
            <v>CO</v>
          </cell>
          <cell r="AF4" t="str">
            <v>NOX</v>
          </cell>
          <cell r="AG4" t="str">
            <v>CO2</v>
          </cell>
          <cell r="AH4" t="str">
            <v>SO2</v>
          </cell>
          <cell r="AI4" t="str">
            <v>PM</v>
          </cell>
        </row>
        <row r="5">
          <cell r="I5" t="str">
            <v>Pavers (&lt;=25)</v>
          </cell>
          <cell r="J5" t="str">
            <v>Construction and Mining Equipment</v>
          </cell>
          <cell r="K5" t="str">
            <v>U</v>
          </cell>
          <cell r="L5" t="str">
            <v>P</v>
          </cell>
          <cell r="M5" t="str">
            <v>NHH</v>
          </cell>
          <cell r="N5" t="str">
            <v>NP</v>
          </cell>
          <cell r="O5" t="str">
            <v>Total</v>
          </cell>
          <cell r="P5" t="str">
            <v>Total</v>
          </cell>
          <cell r="Q5" t="str">
            <v>Total</v>
          </cell>
          <cell r="R5">
            <v>9.2107679999999997E-2</v>
          </cell>
          <cell r="S5">
            <v>0.20735870000000001</v>
          </cell>
          <cell r="T5">
            <v>0.17607210000000001</v>
          </cell>
          <cell r="U5">
            <v>2.3590039999999999E-6</v>
          </cell>
          <cell r="V5">
            <v>7.9859980000000006E-6</v>
          </cell>
          <cell r="W5">
            <v>1.4916700000000001E-5</v>
          </cell>
          <cell r="X5">
            <v>1.9328889999999999E-3</v>
          </cell>
          <cell r="Y5">
            <v>2.45247E-8</v>
          </cell>
          <cell r="Z5">
            <v>6.004291E-7</v>
          </cell>
          <cell r="AA5">
            <v>0</v>
          </cell>
          <cell r="AB5">
            <v>2.1284909999999999E-7</v>
          </cell>
          <cell r="AD5">
            <v>0.41282828814030947</v>
          </cell>
          <cell r="AE5">
            <v>1.3975584116991473</v>
          </cell>
          <cell r="AF5">
            <v>2.6104388655985979</v>
          </cell>
          <cell r="AG5">
            <v>338.25769563563045</v>
          </cell>
          <cell r="AH5">
            <v>4.2918494068490973E-3</v>
          </cell>
          <cell r="AI5">
            <v>0.10507575125036953</v>
          </cell>
        </row>
        <row r="6">
          <cell r="I6" t="str">
            <v>Pavers (&gt;25 and &lt;=50)</v>
          </cell>
          <cell r="J6" t="str">
            <v>Construction and Mining Equipment</v>
          </cell>
          <cell r="K6" t="str">
            <v>U</v>
          </cell>
          <cell r="L6" t="str">
            <v>P</v>
          </cell>
          <cell r="M6" t="str">
            <v>NHH</v>
          </cell>
          <cell r="N6" t="str">
            <v>NP</v>
          </cell>
          <cell r="O6" t="str">
            <v>Total</v>
          </cell>
          <cell r="P6" t="str">
            <v>Total</v>
          </cell>
          <cell r="Q6" t="str">
            <v>Total</v>
          </cell>
          <cell r="R6">
            <v>5.3545259999999999</v>
          </cell>
          <cell r="S6">
            <v>12.20256</v>
          </cell>
          <cell r="T6">
            <v>15.88707</v>
          </cell>
          <cell r="U6">
            <v>6.3982869999999997E-4</v>
          </cell>
          <cell r="V6">
            <v>1.9941260000000001E-3</v>
          </cell>
          <cell r="W6">
            <v>1.5965529999999999E-3</v>
          </cell>
          <cell r="X6">
            <v>0.17061889999999999</v>
          </cell>
          <cell r="Y6">
            <v>2.2056760000000001E-6</v>
          </cell>
          <cell r="Z6">
            <v>1.4387760000000001E-4</v>
          </cell>
          <cell r="AA6">
            <v>0</v>
          </cell>
          <cell r="AB6">
            <v>5.773071E-5</v>
          </cell>
          <cell r="AD6">
            <v>0.95136200377625668</v>
          </cell>
          <cell r="AE6">
            <v>2.9650681614349774</v>
          </cell>
          <cell r="AF6">
            <v>2.3739164267170172</v>
          </cell>
          <cell r="AG6">
            <v>253.69343167335381</v>
          </cell>
          <cell r="AH6">
            <v>3.2796220911021951E-3</v>
          </cell>
          <cell r="AI6">
            <v>0.21393176303988676</v>
          </cell>
        </row>
        <row r="7">
          <cell r="I7" t="str">
            <v>Pavers (&gt;50 and &lt;=120)</v>
          </cell>
          <cell r="J7" t="str">
            <v>Construction and Mining Equipment</v>
          </cell>
          <cell r="K7" t="str">
            <v>U</v>
          </cell>
          <cell r="L7" t="str">
            <v>P</v>
          </cell>
          <cell r="M7" t="str">
            <v>NHH</v>
          </cell>
          <cell r="N7" t="str">
            <v>NP</v>
          </cell>
          <cell r="O7" t="str">
            <v>Total</v>
          </cell>
          <cell r="P7" t="str">
            <v>Total</v>
          </cell>
          <cell r="Q7" t="str">
            <v>Total</v>
          </cell>
          <cell r="R7">
            <v>6.3124479999999998</v>
          </cell>
          <cell r="S7">
            <v>14.385590000000001</v>
          </cell>
          <cell r="T7">
            <v>45.575539999999997</v>
          </cell>
          <cell r="U7">
            <v>7.9387130000000002E-4</v>
          </cell>
          <cell r="V7">
            <v>3.5214000000000001E-3</v>
          </cell>
          <cell r="W7">
            <v>4.7672469999999996E-3</v>
          </cell>
          <cell r="X7">
            <v>0.49726890000000001</v>
          </cell>
          <cell r="Y7">
            <v>5.8332189999999998E-6</v>
          </cell>
          <cell r="Z7">
            <v>3.9812650000000001E-4</v>
          </cell>
          <cell r="AA7">
            <v>0</v>
          </cell>
          <cell r="AB7">
            <v>7.1629739999999999E-5</v>
          </cell>
          <cell r="AD7">
            <v>0.41719992214431245</v>
          </cell>
          <cell r="AE7">
            <v>1.850586872001774</v>
          </cell>
          <cell r="AF7">
            <v>2.5053117265263363</v>
          </cell>
          <cell r="AG7">
            <v>261.3276816592159</v>
          </cell>
          <cell r="AH7">
            <v>3.0655076114361663E-3</v>
          </cell>
          <cell r="AI7">
            <v>0.2092257835792623</v>
          </cell>
        </row>
        <row r="8">
          <cell r="I8" t="str">
            <v>Pavers (&gt;120 and &lt;=175)</v>
          </cell>
          <cell r="J8" t="str">
            <v>Construction and Mining Equipment</v>
          </cell>
          <cell r="K8" t="str">
            <v>U</v>
          </cell>
          <cell r="L8" t="str">
            <v>P</v>
          </cell>
          <cell r="M8" t="str">
            <v>NHH</v>
          </cell>
          <cell r="N8" t="str">
            <v>NP</v>
          </cell>
          <cell r="O8" t="str">
            <v>Total</v>
          </cell>
          <cell r="P8" t="str">
            <v>Total</v>
          </cell>
          <cell r="Q8" t="str">
            <v>Total</v>
          </cell>
          <cell r="R8">
            <v>3.9237860000000002</v>
          </cell>
          <cell r="S8">
            <v>8.9420149999999996</v>
          </cell>
          <cell r="T8">
            <v>52.331009999999999</v>
          </cell>
          <cell r="U8">
            <v>6.4998319999999999E-4</v>
          </cell>
          <cell r="V8">
            <v>3.4198280000000002E-3</v>
          </cell>
          <cell r="W8">
            <v>4.6928839999999996E-3</v>
          </cell>
          <cell r="X8">
            <v>0.57305050000000002</v>
          </cell>
          <cell r="Y8">
            <v>6.447802E-6</v>
          </cell>
          <cell r="Z8">
            <v>2.6269200000000003E-4</v>
          </cell>
          <cell r="AA8">
            <v>0</v>
          </cell>
          <cell r="AB8">
            <v>5.8646949999999999E-5</v>
          </cell>
          <cell r="AD8">
            <v>0.37681807834140291</v>
          </cell>
          <cell r="AE8">
            <v>1.9825943427739723</v>
          </cell>
          <cell r="AF8">
            <v>2.7206295959020421</v>
          </cell>
          <cell r="AG8">
            <v>332.21749147144135</v>
          </cell>
          <cell r="AH8">
            <v>3.7380171659296036E-3</v>
          </cell>
          <cell r="AI8">
            <v>0.15229177405763694</v>
          </cell>
        </row>
        <row r="9">
          <cell r="I9" t="str">
            <v>Pavers (&gt;175 and &lt;=250)</v>
          </cell>
          <cell r="J9" t="str">
            <v>Construction and Mining Equipment</v>
          </cell>
          <cell r="K9" t="str">
            <v>U</v>
          </cell>
          <cell r="L9" t="str">
            <v>N</v>
          </cell>
          <cell r="M9" t="str">
            <v>NHH</v>
          </cell>
          <cell r="N9" t="str">
            <v>NP</v>
          </cell>
          <cell r="O9" t="str">
            <v>Total</v>
          </cell>
          <cell r="P9" t="str">
            <v>Total</v>
          </cell>
          <cell r="Q9" t="str">
            <v>Total</v>
          </cell>
          <cell r="R9">
            <v>0.4728193</v>
          </cell>
          <cell r="S9">
            <v>1.07752</v>
          </cell>
          <cell r="T9">
            <v>9.4944760000000006</v>
          </cell>
          <cell r="U9">
            <v>8.9660679999999999E-5</v>
          </cell>
          <cell r="V9">
            <v>2.7783419999999998E-4</v>
          </cell>
          <cell r="W9">
            <v>7.7420270000000001E-4</v>
          </cell>
          <cell r="X9">
            <v>0.1046258</v>
          </cell>
          <cell r="Y9">
            <v>1.1772200000000001E-6</v>
          </cell>
          <cell r="Z9">
            <v>2.8939030000000001E-5</v>
          </cell>
          <cell r="AA9">
            <v>0</v>
          </cell>
          <cell r="AB9">
            <v>8.0899399999999997E-6</v>
          </cell>
          <cell r="AD9">
            <v>0.30195325895018194</v>
          </cell>
          <cell r="AE9">
            <v>0.93567149097928581</v>
          </cell>
          <cell r="AF9">
            <v>2.6073082242185759</v>
          </cell>
          <cell r="AG9">
            <v>352.35179211522762</v>
          </cell>
          <cell r="AH9">
            <v>3.9645630113594186E-3</v>
          </cell>
          <cell r="AI9">
            <v>9.7458935392382498E-2</v>
          </cell>
        </row>
        <row r="10">
          <cell r="I10" t="str">
            <v>Pavers (&gt;250 and &lt;=500)</v>
          </cell>
          <cell r="J10" t="str">
            <v>Construction and Mining Equipment</v>
          </cell>
          <cell r="K10" t="str">
            <v>U</v>
          </cell>
          <cell r="L10" t="str">
            <v>N</v>
          </cell>
          <cell r="M10" t="str">
            <v>NHH</v>
          </cell>
          <cell r="N10" t="str">
            <v>NP</v>
          </cell>
          <cell r="O10" t="str">
            <v>Total</v>
          </cell>
          <cell r="P10" t="str">
            <v>Total</v>
          </cell>
          <cell r="Q10" t="str">
            <v>Total</v>
          </cell>
          <cell r="R10">
            <v>0.48510039999999999</v>
          </cell>
          <cell r="S10">
            <v>1.1055079999999999</v>
          </cell>
          <cell r="T10">
            <v>11.694319999999999</v>
          </cell>
          <cell r="U10">
            <v>1.026531E-4</v>
          </cell>
          <cell r="V10">
            <v>3.9811620000000002E-4</v>
          </cell>
          <cell r="W10">
            <v>8.5410939999999995E-4</v>
          </cell>
          <cell r="X10">
            <v>0.12881210000000001</v>
          </cell>
          <cell r="Y10">
            <v>1.2643319999999999E-6</v>
          </cell>
          <cell r="Z10">
            <v>3.2470050000000003E-5</v>
          </cell>
          <cell r="AA10">
            <v>0</v>
          </cell>
          <cell r="AB10">
            <v>9.2622189999999995E-6</v>
          </cell>
          <cell r="AD10">
            <v>0.16847800707005289</v>
          </cell>
          <cell r="AE10">
            <v>0.65340280964045494</v>
          </cell>
          <cell r="AF10">
            <v>1.4017954599695346</v>
          </cell>
          <cell r="AG10">
            <v>211.41111076536762</v>
          </cell>
          <cell r="AH10">
            <v>2.0750677342904799E-3</v>
          </cell>
          <cell r="AI10">
            <v>5.3291028848276092E-2</v>
          </cell>
        </row>
        <row r="11">
          <cell r="I11" t="str">
            <v>Plate Compactors (&lt;=15)</v>
          </cell>
          <cell r="J11" t="str">
            <v>Construction and Mining Equipment</v>
          </cell>
          <cell r="K11" t="str">
            <v>U</v>
          </cell>
          <cell r="L11" t="str">
            <v>P</v>
          </cell>
          <cell r="M11" t="str">
            <v>NHH</v>
          </cell>
          <cell r="N11" t="str">
            <v>NP</v>
          </cell>
          <cell r="O11" t="str">
            <v>Total</v>
          </cell>
          <cell r="P11" t="str">
            <v>Total</v>
          </cell>
          <cell r="Q11" t="str">
            <v>Total</v>
          </cell>
          <cell r="R11">
            <v>1.9772449999999999</v>
          </cell>
          <cell r="S11">
            <v>3.253082</v>
          </cell>
          <cell r="T11">
            <v>0.64039469999999998</v>
          </cell>
          <cell r="U11">
            <v>8.1603330000000007E-6</v>
          </cell>
          <cell r="V11">
            <v>4.2804269999999997E-5</v>
          </cell>
          <cell r="W11">
            <v>5.1103110000000003E-5</v>
          </cell>
          <cell r="X11">
            <v>7.0102769999999997E-3</v>
          </cell>
          <cell r="Y11">
            <v>1.0908609999999999E-7</v>
          </cell>
          <cell r="Z11">
            <v>1.9963089999999999E-6</v>
          </cell>
          <cell r="AA11">
            <v>0</v>
          </cell>
          <cell r="AB11">
            <v>7.362938E-7</v>
          </cell>
          <cell r="AD11">
            <v>0.15171364873064994</v>
          </cell>
          <cell r="AE11">
            <v>0.7957998751952764</v>
          </cell>
          <cell r="AF11">
            <v>0.95008859069645368</v>
          </cell>
          <cell r="AG11">
            <v>130.33226735753971</v>
          </cell>
          <cell r="AH11">
            <v>2.0280851598576365E-3</v>
          </cell>
          <cell r="AI11">
            <v>3.7114578827093812E-2</v>
          </cell>
        </row>
        <row r="12">
          <cell r="I12" t="str">
            <v>Rollers (&lt;=15)</v>
          </cell>
          <cell r="J12" t="str">
            <v>Construction and Mining Equipment</v>
          </cell>
          <cell r="K12" t="str">
            <v>U</v>
          </cell>
          <cell r="L12" t="str">
            <v>P</v>
          </cell>
          <cell r="M12" t="str">
            <v>NHH</v>
          </cell>
          <cell r="N12" t="str">
            <v>NP</v>
          </cell>
          <cell r="O12" t="str">
            <v>Total</v>
          </cell>
          <cell r="P12" t="str">
            <v>Total</v>
          </cell>
          <cell r="Q12" t="str">
            <v>Total</v>
          </cell>
          <cell r="R12">
            <v>3.7150099999999999</v>
          </cell>
          <cell r="S12">
            <v>7.0799139999999996</v>
          </cell>
          <cell r="T12">
            <v>2.0419860000000001</v>
          </cell>
          <cell r="U12">
            <v>2.6020340000000002E-5</v>
          </cell>
          <cell r="V12">
            <v>1.3648729999999999E-4</v>
          </cell>
          <cell r="W12">
            <v>1.6294930000000001E-4</v>
          </cell>
          <cell r="X12">
            <v>2.235324E-2</v>
          </cell>
          <cell r="Y12">
            <v>3.4783600000000002E-7</v>
          </cell>
          <cell r="Z12">
            <v>6.3673089999999996E-6</v>
          </cell>
          <cell r="AA12">
            <v>0</v>
          </cell>
          <cell r="AB12">
            <v>2.3477739999999999E-6</v>
          </cell>
          <cell r="AD12">
            <v>0.22227814676844951</v>
          </cell>
          <cell r="AE12">
            <v>1.1659395727123241</v>
          </cell>
          <cell r="AF12">
            <v>1.3919905897162026</v>
          </cell>
          <cell r="AG12">
            <v>190.95203066025942</v>
          </cell>
          <cell r="AH12">
            <v>2.9713809066042331E-3</v>
          </cell>
          <cell r="AI12">
            <v>5.4392588429746466E-2</v>
          </cell>
        </row>
        <row r="13">
          <cell r="I13" t="str">
            <v>Rollers (&gt;15 and &lt;=25)</v>
          </cell>
          <cell r="J13" t="str">
            <v>Construction and Mining Equipment</v>
          </cell>
          <cell r="K13" t="str">
            <v>U</v>
          </cell>
          <cell r="L13" t="str">
            <v>P</v>
          </cell>
          <cell r="M13" t="str">
            <v>NHH</v>
          </cell>
          <cell r="N13" t="str">
            <v>NP</v>
          </cell>
          <cell r="O13" t="str">
            <v>Total</v>
          </cell>
          <cell r="P13" t="str">
            <v>Total</v>
          </cell>
          <cell r="Q13" t="str">
            <v>Total</v>
          </cell>
          <cell r="R13">
            <v>1.55355</v>
          </cell>
          <cell r="S13">
            <v>2.9606919999999999</v>
          </cell>
          <cell r="T13">
            <v>1.797485</v>
          </cell>
          <cell r="U13">
            <v>2.3806819999999999E-5</v>
          </cell>
          <cell r="V13">
            <v>8.125586E-5</v>
          </cell>
          <cell r="W13">
            <v>1.5044010000000001E-4</v>
          </cell>
          <cell r="X13">
            <v>1.9734069999999999E-2</v>
          </cell>
          <cell r="Y13">
            <v>2.5038790000000001E-7</v>
          </cell>
          <cell r="Z13">
            <v>5.642285E-6</v>
          </cell>
          <cell r="AA13">
            <v>0</v>
          </cell>
          <cell r="AB13">
            <v>2.1480509999999999E-6</v>
          </cell>
          <cell r="AD13">
            <v>0.29179052875476402</v>
          </cell>
          <cell r="AE13">
            <v>0.99592009154616579</v>
          </cell>
          <cell r="AF13">
            <v>1.8438832370270197</v>
          </cell>
          <cell r="AG13">
            <v>241.87248527033546</v>
          </cell>
          <cell r="AH13">
            <v>3.0689028494689757E-3</v>
          </cell>
          <cell r="AI13">
            <v>6.9155196852627693E-2</v>
          </cell>
        </row>
        <row r="14">
          <cell r="I14" t="str">
            <v>Rollers (&gt;25 and &lt;=50)</v>
          </cell>
          <cell r="J14" t="str">
            <v>Construction and Mining Equipment</v>
          </cell>
          <cell r="K14" t="str">
            <v>U</v>
          </cell>
          <cell r="L14" t="str">
            <v>P</v>
          </cell>
          <cell r="M14" t="str">
            <v>NHH</v>
          </cell>
          <cell r="N14" t="str">
            <v>NP</v>
          </cell>
          <cell r="O14" t="str">
            <v>Total</v>
          </cell>
          <cell r="P14" t="str">
            <v>Total</v>
          </cell>
          <cell r="Q14" t="str">
            <v>Total</v>
          </cell>
          <cell r="R14">
            <v>4.8325829999999996</v>
          </cell>
          <cell r="S14">
            <v>9.2761530000000008</v>
          </cell>
          <cell r="T14">
            <v>11.14273</v>
          </cell>
          <cell r="U14">
            <v>3.4167760000000002E-4</v>
          </cell>
          <cell r="V14">
            <v>1.2149389999999999E-3</v>
          </cell>
          <cell r="W14">
            <v>1.0422840000000001E-3</v>
          </cell>
          <cell r="X14">
            <v>0.1204035</v>
          </cell>
          <cell r="Y14">
            <v>1.5565179999999999E-6</v>
          </cell>
          <cell r="Z14">
            <v>8.1622389999999999E-5</v>
          </cell>
          <cell r="AA14">
            <v>0</v>
          </cell>
          <cell r="AB14">
            <v>3.0829030000000001E-5</v>
          </cell>
          <cell r="AD14">
            <v>0.66831566646216389</v>
          </cell>
          <cell r="AE14">
            <v>2.3764003478597213</v>
          </cell>
          <cell r="AF14">
            <v>2.0386900578289295</v>
          </cell>
          <cell r="AG14">
            <v>235.50723063752827</v>
          </cell>
          <cell r="AH14">
            <v>3.0445231543722918E-3</v>
          </cell>
          <cell r="AI14">
            <v>0.15965202861142977</v>
          </cell>
        </row>
        <row r="15">
          <cell r="I15" t="str">
            <v>Rollers (&gt;50 and &lt;=120)</v>
          </cell>
          <cell r="J15" t="str">
            <v>Construction and Mining Equipment</v>
          </cell>
          <cell r="K15" t="str">
            <v>U</v>
          </cell>
          <cell r="L15" t="str">
            <v>P</v>
          </cell>
          <cell r="M15" t="str">
            <v>NHH</v>
          </cell>
          <cell r="N15" t="str">
            <v>NP</v>
          </cell>
          <cell r="O15" t="str">
            <v>Total</v>
          </cell>
          <cell r="P15" t="str">
            <v>Total</v>
          </cell>
          <cell r="Q15" t="str">
            <v>Total</v>
          </cell>
          <cell r="R15">
            <v>25.943660000000001</v>
          </cell>
          <cell r="S15">
            <v>49.798920000000003</v>
          </cell>
          <cell r="T15">
            <v>134.2312</v>
          </cell>
          <cell r="U15">
            <v>1.852385E-3</v>
          </cell>
          <cell r="V15">
            <v>9.8248580000000005E-3</v>
          </cell>
          <cell r="W15">
            <v>1.18797E-2</v>
          </cell>
          <cell r="X15">
            <v>1.4674689999999999</v>
          </cell>
          <cell r="Y15">
            <v>1.7214159999999999E-5</v>
          </cell>
          <cell r="Z15">
            <v>9.5265240000000004E-4</v>
          </cell>
          <cell r="AA15">
            <v>0</v>
          </cell>
          <cell r="AB15">
            <v>1.671377E-4</v>
          </cell>
          <cell r="AD15">
            <v>0.28121153229829077</v>
          </cell>
          <cell r="AE15">
            <v>1.4915168136176447</v>
          </cell>
          <cell r="AF15">
            <v>1.8034634486049095</v>
          </cell>
          <cell r="AG15">
            <v>222.77723372314097</v>
          </cell>
          <cell r="AH15">
            <v>2.6132906014829237E-3</v>
          </cell>
          <cell r="AI15">
            <v>0.14462265735883431</v>
          </cell>
        </row>
        <row r="16">
          <cell r="I16" t="str">
            <v>Rollers (&gt;120 and &lt;=175)</v>
          </cell>
          <cell r="J16" t="str">
            <v>Construction and Mining Equipment</v>
          </cell>
          <cell r="K16" t="str">
            <v>U</v>
          </cell>
          <cell r="L16" t="str">
            <v>P</v>
          </cell>
          <cell r="M16" t="str">
            <v>NHH</v>
          </cell>
          <cell r="N16" t="str">
            <v>NP</v>
          </cell>
          <cell r="O16" t="str">
            <v>Total</v>
          </cell>
          <cell r="P16" t="str">
            <v>Total</v>
          </cell>
          <cell r="Q16" t="str">
            <v>Total</v>
          </cell>
          <cell r="R16">
            <v>10.432729999999999</v>
          </cell>
          <cell r="S16">
            <v>20.025649999999999</v>
          </cell>
          <cell r="T16">
            <v>98.657839999999993</v>
          </cell>
          <cell r="U16">
            <v>9.7419789999999998E-4</v>
          </cell>
          <cell r="V16">
            <v>6.1466020000000001E-3</v>
          </cell>
          <cell r="W16">
            <v>7.3098240000000004E-3</v>
          </cell>
          <cell r="X16">
            <v>1.0818749999999999</v>
          </cell>
          <cell r="Y16">
            <v>1.217295E-5</v>
          </cell>
          <cell r="Z16">
            <v>3.9822730000000001E-4</v>
          </cell>
          <cell r="AA16">
            <v>0</v>
          </cell>
          <cell r="AB16">
            <v>8.7900340000000006E-5</v>
          </cell>
          <cell r="AD16">
            <v>0.25218866371878068</v>
          </cell>
          <cell r="AE16">
            <v>1.5911585775243253</v>
          </cell>
          <cell r="AF16">
            <v>1.8922795322998256</v>
          </cell>
          <cell r="AG16">
            <v>280.06281943407578</v>
          </cell>
          <cell r="AH16">
            <v>3.1511872423616717E-3</v>
          </cell>
          <cell r="AI16">
            <v>0.10308830540831385</v>
          </cell>
        </row>
        <row r="17">
          <cell r="I17" t="str">
            <v>Rollers (&gt;175 and &lt;=250)</v>
          </cell>
          <cell r="J17" t="str">
            <v>Construction and Mining Equipment</v>
          </cell>
          <cell r="K17" t="str">
            <v>U</v>
          </cell>
          <cell r="L17" t="str">
            <v>N</v>
          </cell>
          <cell r="M17" t="str">
            <v>NHH</v>
          </cell>
          <cell r="N17" t="str">
            <v>NP</v>
          </cell>
          <cell r="O17" t="str">
            <v>Total</v>
          </cell>
          <cell r="P17" t="str">
            <v>Total</v>
          </cell>
          <cell r="Q17" t="str">
            <v>Total</v>
          </cell>
          <cell r="R17">
            <v>1.4798640000000001</v>
          </cell>
          <cell r="S17">
            <v>2.8405999999999998</v>
          </cell>
          <cell r="T17">
            <v>19.682539999999999</v>
          </cell>
          <cell r="U17">
            <v>1.4030060000000001E-4</v>
          </cell>
          <cell r="V17">
            <v>4.7861939999999998E-4</v>
          </cell>
          <cell r="W17">
            <v>1.2929009999999999E-3</v>
          </cell>
          <cell r="X17">
            <v>0.2172383</v>
          </cell>
          <cell r="Y17">
            <v>2.4443040000000002E-6</v>
          </cell>
          <cell r="Z17">
            <v>4.3036649999999997E-5</v>
          </cell>
          <cell r="AA17">
            <v>0</v>
          </cell>
          <cell r="AB17">
            <v>1.26591E-5</v>
          </cell>
          <cell r="AD17">
            <v>0.17923073198620015</v>
          </cell>
          <cell r="AE17">
            <v>0.61142507875800889</v>
          </cell>
          <cell r="AF17">
            <v>1.6516507599802861</v>
          </cell>
          <cell r="AG17">
            <v>277.51684258255301</v>
          </cell>
          <cell r="AH17">
            <v>3.1225411375061614E-3</v>
          </cell>
          <cell r="AI17">
            <v>5.4978312863479553E-2</v>
          </cell>
        </row>
        <row r="18">
          <cell r="I18" t="str">
            <v>Rollers (&gt;250 and &lt;=500)</v>
          </cell>
          <cell r="J18" t="str">
            <v>Construction and Mining Equipment</v>
          </cell>
          <cell r="K18" t="str">
            <v>U</v>
          </cell>
          <cell r="L18" t="str">
            <v>N</v>
          </cell>
          <cell r="M18" t="str">
            <v>NHH</v>
          </cell>
          <cell r="N18" t="str">
            <v>NP</v>
          </cell>
          <cell r="O18" t="str">
            <v>Total</v>
          </cell>
          <cell r="P18" t="str">
            <v>Total</v>
          </cell>
          <cell r="Q18" t="str">
            <v>Total</v>
          </cell>
          <cell r="R18">
            <v>1.037747</v>
          </cell>
          <cell r="S18">
            <v>1.9919560000000001</v>
          </cell>
          <cell r="T18">
            <v>19.754010000000001</v>
          </cell>
          <cell r="U18">
            <v>1.3203959999999999E-4</v>
          </cell>
          <cell r="V18">
            <v>5.0571969999999998E-4</v>
          </cell>
          <cell r="W18">
            <v>1.1467770000000001E-3</v>
          </cell>
          <cell r="X18">
            <v>0.21802389999999999</v>
          </cell>
          <cell r="Y18">
            <v>2.139976E-6</v>
          </cell>
          <cell r="Z18">
            <v>4.0054030000000002E-5</v>
          </cell>
          <cell r="AA18">
            <v>0</v>
          </cell>
          <cell r="AB18">
            <v>1.1913720000000001E-5</v>
          </cell>
          <cell r="AD18">
            <v>0.12027005126619263</v>
          </cell>
          <cell r="AE18">
            <v>0.46064161240509333</v>
          </cell>
          <cell r="AF18">
            <v>1.0445573038761902</v>
          </cell>
          <cell r="AG18">
            <v>198.59001110466295</v>
          </cell>
          <cell r="AH18">
            <v>1.9492260142292301E-3</v>
          </cell>
          <cell r="AI18">
            <v>3.6483753673273916E-2</v>
          </cell>
        </row>
        <row r="19">
          <cell r="I19" t="str">
            <v>Scrapers (&lt;=120)</v>
          </cell>
          <cell r="J19" t="str">
            <v>Construction and Mining Equipment</v>
          </cell>
          <cell r="K19" t="str">
            <v>U</v>
          </cell>
          <cell r="L19" t="str">
            <v>P</v>
          </cell>
          <cell r="M19" t="str">
            <v>NHH</v>
          </cell>
          <cell r="N19" t="str">
            <v>NP</v>
          </cell>
          <cell r="O19" t="str">
            <v>Total</v>
          </cell>
          <cell r="P19" t="str">
            <v>Total</v>
          </cell>
          <cell r="Q19" t="str">
            <v>Total</v>
          </cell>
          <cell r="R19">
            <v>0.23948</v>
          </cell>
          <cell r="S19">
            <v>0.72781070000000003</v>
          </cell>
          <cell r="T19">
            <v>3.1292460000000002</v>
          </cell>
          <cell r="U19">
            <v>5.3967890000000001E-5</v>
          </cell>
          <cell r="V19">
            <v>2.4488E-4</v>
          </cell>
          <cell r="W19">
            <v>3.1818530000000001E-4</v>
          </cell>
          <cell r="X19">
            <v>3.4140200000000002E-2</v>
          </cell>
          <cell r="Y19">
            <v>4.0048209999999999E-7</v>
          </cell>
          <cell r="Z19">
            <v>2.6455880000000001E-5</v>
          </cell>
          <cell r="AA19">
            <v>0</v>
          </cell>
          <cell r="AB19">
            <v>4.869434E-6</v>
          </cell>
          <cell r="AD19">
            <v>0.5605815473721395</v>
          </cell>
          <cell r="AE19">
            <v>2.5436460332336419</v>
          </cell>
          <cell r="AF19">
            <v>3.3050913760954601</v>
          </cell>
          <cell r="AG19">
            <v>354.62505841147981</v>
          </cell>
          <cell r="AH19">
            <v>4.1599342741182564E-3</v>
          </cell>
          <cell r="AI19">
            <v>0.27480559546596389</v>
          </cell>
        </row>
        <row r="20">
          <cell r="I20" t="str">
            <v>Scrapers (&gt;120 and &lt;=175)</v>
          </cell>
          <cell r="J20" t="str">
            <v>Construction and Mining Equipment</v>
          </cell>
          <cell r="K20" t="str">
            <v>U</v>
          </cell>
          <cell r="L20" t="str">
            <v>P</v>
          </cell>
          <cell r="M20" t="str">
            <v>NHH</v>
          </cell>
          <cell r="N20" t="str">
            <v>NP</v>
          </cell>
          <cell r="O20" t="str">
            <v>Total</v>
          </cell>
          <cell r="P20" t="str">
            <v>Total</v>
          </cell>
          <cell r="Q20" t="str">
            <v>Total</v>
          </cell>
          <cell r="R20">
            <v>2.1921629999999999</v>
          </cell>
          <cell r="S20">
            <v>6.6622690000000002</v>
          </cell>
          <cell r="T20">
            <v>45.01099</v>
          </cell>
          <cell r="U20">
            <v>5.6135410000000005E-4</v>
          </cell>
          <cell r="V20">
            <v>2.9875140000000001E-3</v>
          </cell>
          <cell r="W20">
            <v>3.900209E-3</v>
          </cell>
          <cell r="X20">
            <v>0.49281079999999999</v>
          </cell>
          <cell r="Y20">
            <v>5.5449689999999996E-6</v>
          </cell>
          <cell r="Z20">
            <v>2.203125E-4</v>
          </cell>
          <cell r="AA20">
            <v>0</v>
          </cell>
          <cell r="AB20">
            <v>5.0650099999999998E-5</v>
          </cell>
          <cell r="AD20">
            <v>0.43679708135471573</v>
          </cell>
          <cell r="AE20">
            <v>2.3246243248358782</v>
          </cell>
          <cell r="AF20">
            <v>3.0348044271403634</v>
          </cell>
          <cell r="AG20">
            <v>383.46262920335403</v>
          </cell>
          <cell r="AH20">
            <v>4.3146140295445886E-3</v>
          </cell>
          <cell r="AI20">
            <v>0.17142808253464398</v>
          </cell>
        </row>
        <row r="21">
          <cell r="I21" t="str">
            <v>Scrapers (&gt;175 and &lt;=250)</v>
          </cell>
          <cell r="J21" t="str">
            <v>Construction and Mining Equipment</v>
          </cell>
          <cell r="K21" t="str">
            <v>U</v>
          </cell>
          <cell r="L21" t="str">
            <v>N</v>
          </cell>
          <cell r="M21" t="str">
            <v>NHH</v>
          </cell>
          <cell r="N21" t="str">
            <v>NP</v>
          </cell>
          <cell r="O21" t="str">
            <v>Total</v>
          </cell>
          <cell r="P21" t="str">
            <v>Total</v>
          </cell>
          <cell r="Q21" t="str">
            <v>Total</v>
          </cell>
          <cell r="R21">
            <v>2.136898</v>
          </cell>
          <cell r="S21">
            <v>6.4943109999999997</v>
          </cell>
          <cell r="T21">
            <v>61.666930000000001</v>
          </cell>
          <cell r="U21">
            <v>5.8639149999999997E-4</v>
          </cell>
          <cell r="V21">
            <v>1.77881E-3</v>
          </cell>
          <cell r="W21">
            <v>4.8294519999999997E-3</v>
          </cell>
          <cell r="X21">
            <v>0.67957199999999995</v>
          </cell>
          <cell r="Y21">
            <v>7.6463479999999996E-6</v>
          </cell>
          <cell r="Z21">
            <v>1.794721E-4</v>
          </cell>
          <cell r="AA21">
            <v>0</v>
          </cell>
          <cell r="AB21">
            <v>5.2909170000000003E-5</v>
          </cell>
          <cell r="AD21">
            <v>0.32765561661583503</v>
          </cell>
          <cell r="AE21">
            <v>0.99393849909559295</v>
          </cell>
          <cell r="AF21">
            <v>2.6985334422081109</v>
          </cell>
          <cell r="AG21">
            <v>379.72170929294884</v>
          </cell>
          <cell r="AH21">
            <v>4.2725190743714003E-3</v>
          </cell>
          <cell r="AI21">
            <v>0.10028290244800413</v>
          </cell>
        </row>
        <row r="22">
          <cell r="I22" t="str">
            <v>Scrapers (&gt;250 and &lt;=500)</v>
          </cell>
          <cell r="J22" t="str">
            <v>Construction and Mining Equipment</v>
          </cell>
          <cell r="K22" t="str">
            <v>U</v>
          </cell>
          <cell r="L22" t="str">
            <v>N</v>
          </cell>
          <cell r="M22" t="str">
            <v>NHH</v>
          </cell>
          <cell r="N22" t="str">
            <v>NP</v>
          </cell>
          <cell r="O22" t="str">
            <v>Total</v>
          </cell>
          <cell r="P22" t="str">
            <v>Total</v>
          </cell>
          <cell r="Q22" t="str">
            <v>Total</v>
          </cell>
          <cell r="R22">
            <v>5.8826099999999997</v>
          </cell>
          <cell r="S22">
            <v>17.878019999999999</v>
          </cell>
          <cell r="T22">
            <v>260.58120000000002</v>
          </cell>
          <cell r="U22">
            <v>2.3176410000000001E-3</v>
          </cell>
          <cell r="V22">
            <v>8.5430330000000002E-3</v>
          </cell>
          <cell r="W22">
            <v>1.8265389999999999E-2</v>
          </cell>
          <cell r="X22">
            <v>2.870673</v>
          </cell>
          <cell r="Y22">
            <v>2.817659E-5</v>
          </cell>
          <cell r="Z22">
            <v>6.9384890000000004E-4</v>
          </cell>
          <cell r="AA22">
            <v>0</v>
          </cell>
          <cell r="AB22">
            <v>2.0911709999999999E-4</v>
          </cell>
          <cell r="AD22">
            <v>0.23521216725342076</v>
          </cell>
          <cell r="AE22">
            <v>0.8670131857554696</v>
          </cell>
          <cell r="AF22">
            <v>1.8537133091919578</v>
          </cell>
          <cell r="AG22">
            <v>291.33813986112563</v>
          </cell>
          <cell r="AH22">
            <v>2.8595786835454939E-3</v>
          </cell>
          <cell r="AI22">
            <v>7.0417162759634472E-2</v>
          </cell>
        </row>
        <row r="23">
          <cell r="I23" t="str">
            <v>Scrapers (&gt;500 and &lt;=750)</v>
          </cell>
          <cell r="J23" t="str">
            <v>Construction and Mining Equipment</v>
          </cell>
          <cell r="K23" t="str">
            <v>U</v>
          </cell>
          <cell r="L23" t="str">
            <v>N</v>
          </cell>
          <cell r="M23" t="str">
            <v>NHH</v>
          </cell>
          <cell r="N23" t="str">
            <v>NP</v>
          </cell>
          <cell r="O23" t="str">
            <v>Total</v>
          </cell>
          <cell r="P23" t="str">
            <v>Total</v>
          </cell>
          <cell r="Q23" t="str">
            <v>Total</v>
          </cell>
          <cell r="R23">
            <v>39.021999999999998</v>
          </cell>
          <cell r="S23">
            <v>118.5929</v>
          </cell>
          <cell r="T23">
            <v>2986.17</v>
          </cell>
          <cell r="U23">
            <v>2.668591E-2</v>
          </cell>
          <cell r="V23">
            <v>9.7898609999999997E-2</v>
          </cell>
          <cell r="W23">
            <v>0.2146795</v>
          </cell>
          <cell r="X23">
            <v>32.896380000000001</v>
          </cell>
          <cell r="Y23">
            <v>3.3076410000000003E-4</v>
          </cell>
          <cell r="Z23">
            <v>8.0606069999999991E-3</v>
          </cell>
          <cell r="AA23">
            <v>0</v>
          </cell>
          <cell r="AB23">
            <v>2.407827E-3</v>
          </cell>
          <cell r="AD23">
            <v>0.27218557549397987</v>
          </cell>
          <cell r="AE23">
            <v>0.99852654464137403</v>
          </cell>
          <cell r="AF23">
            <v>2.1896447696278614</v>
          </cell>
          <cell r="AG23">
            <v>335.52987782573837</v>
          </cell>
          <cell r="AH23">
            <v>3.3736611159690005E-3</v>
          </cell>
          <cell r="AI23">
            <v>8.2214957448548787E-2</v>
          </cell>
        </row>
        <row r="24">
          <cell r="I24" t="str">
            <v>Paving Equipment (&lt;=25)</v>
          </cell>
          <cell r="J24" t="str">
            <v>Construction and Mining Equipment</v>
          </cell>
          <cell r="K24" t="str">
            <v>U</v>
          </cell>
          <cell r="L24" t="str">
            <v>P</v>
          </cell>
          <cell r="M24" t="str">
            <v>NHH</v>
          </cell>
          <cell r="N24" t="str">
            <v>NP</v>
          </cell>
          <cell r="O24" t="str">
            <v>Total</v>
          </cell>
          <cell r="P24" t="str">
            <v>Total</v>
          </cell>
          <cell r="Q24" t="str">
            <v>Total</v>
          </cell>
          <cell r="R24">
            <v>0.1596533</v>
          </cell>
          <cell r="S24">
            <v>0.36292400000000002</v>
          </cell>
          <cell r="T24">
            <v>0.20853350000000001</v>
          </cell>
          <cell r="U24">
            <v>2.7619249999999998E-6</v>
          </cell>
          <cell r="V24">
            <v>9.4268200000000007E-6</v>
          </cell>
          <cell r="W24">
            <v>1.7453150000000001E-5</v>
          </cell>
          <cell r="X24">
            <v>2.289428E-3</v>
          </cell>
          <cell r="Y24">
            <v>2.90485E-8</v>
          </cell>
          <cell r="Z24">
            <v>6.5458389999999999E-7</v>
          </cell>
          <cell r="AA24">
            <v>0</v>
          </cell>
          <cell r="AB24">
            <v>2.4920399999999999E-7</v>
          </cell>
          <cell r="AD24">
            <v>0.27615901511060165</v>
          </cell>
          <cell r="AE24">
            <v>0.94256771158699892</v>
          </cell>
          <cell r="AF24">
            <v>1.7451034023652339</v>
          </cell>
          <cell r="AG24">
            <v>228.91504354630723</v>
          </cell>
          <cell r="AH24">
            <v>2.904497823235719E-3</v>
          </cell>
          <cell r="AI24">
            <v>6.5450453988162807E-2</v>
          </cell>
        </row>
        <row r="25">
          <cell r="I25" t="str">
            <v>Paving Equipment (&gt;25 and &lt;=50)</v>
          </cell>
          <cell r="J25" t="str">
            <v>Construction and Mining Equipment</v>
          </cell>
          <cell r="K25" t="str">
            <v>U</v>
          </cell>
          <cell r="L25" t="str">
            <v>P</v>
          </cell>
          <cell r="M25" t="str">
            <v>NHH</v>
          </cell>
          <cell r="N25" t="str">
            <v>NP</v>
          </cell>
          <cell r="O25" t="str">
            <v>Total</v>
          </cell>
          <cell r="P25" t="str">
            <v>Total</v>
          </cell>
          <cell r="Q25" t="str">
            <v>Total</v>
          </cell>
          <cell r="R25">
            <v>0.1350913</v>
          </cell>
          <cell r="S25">
            <v>0.30929810000000002</v>
          </cell>
          <cell r="T25">
            <v>0.34414980000000001</v>
          </cell>
          <cell r="U25">
            <v>1.3799380000000001E-5</v>
          </cell>
          <cell r="V25">
            <v>4.2781770000000002E-5</v>
          </cell>
          <cell r="W25">
            <v>3.4505010000000003E-5</v>
          </cell>
          <cell r="X25">
            <v>3.6968980000000001E-3</v>
          </cell>
          <cell r="Y25">
            <v>4.779166E-8</v>
          </cell>
          <cell r="Z25">
            <v>3.1184399999999999E-6</v>
          </cell>
          <cell r="AA25">
            <v>0</v>
          </cell>
          <cell r="AB25">
            <v>1.245096E-6</v>
          </cell>
          <cell r="AD25">
            <v>0.80949721553414011</v>
          </cell>
          <cell r="AE25">
            <v>2.509657947720985</v>
          </cell>
          <cell r="AF25">
            <v>2.0241278605979152</v>
          </cell>
          <cell r="AG25">
            <v>216.86689091203598</v>
          </cell>
          <cell r="AH25">
            <v>2.8035473837052342E-3</v>
          </cell>
          <cell r="AI25">
            <v>0.18293347214224723</v>
          </cell>
        </row>
        <row r="26">
          <cell r="I26" t="str">
            <v>Paving Equipment (&gt;50 and &lt;=120)</v>
          </cell>
          <cell r="J26" t="str">
            <v>Construction and Mining Equipment</v>
          </cell>
          <cell r="K26" t="str">
            <v>U</v>
          </cell>
          <cell r="L26" t="str">
            <v>P</v>
          </cell>
          <cell r="M26" t="str">
            <v>NHH</v>
          </cell>
          <cell r="N26" t="str">
            <v>NP</v>
          </cell>
          <cell r="O26" t="str">
            <v>Total</v>
          </cell>
          <cell r="P26" t="str">
            <v>Total</v>
          </cell>
          <cell r="Q26" t="str">
            <v>Total</v>
          </cell>
          <cell r="R26">
            <v>1.946542</v>
          </cell>
          <cell r="S26">
            <v>4.4567059999999996</v>
          </cell>
          <cell r="T26">
            <v>11.11947</v>
          </cell>
          <cell r="U26">
            <v>1.9259449999999999E-4</v>
          </cell>
          <cell r="V26">
            <v>8.5464829999999995E-4</v>
          </cell>
          <cell r="W26">
            <v>1.159715E-3</v>
          </cell>
          <cell r="X26">
            <v>0.12133480000000001</v>
          </cell>
          <cell r="Y26">
            <v>1.4233199999999999E-6</v>
          </cell>
          <cell r="Z26">
            <v>9.7528750000000004E-5</v>
          </cell>
          <cell r="AA26">
            <v>0</v>
          </cell>
          <cell r="AB26">
            <v>1.737749E-5</v>
          </cell>
          <cell r="AD26">
            <v>0.32670192290000732</v>
          </cell>
          <cell r="AE26">
            <v>1.4497570959358772</v>
          </cell>
          <cell r="AF26">
            <v>1.9672478732050085</v>
          </cell>
          <cell r="AG26">
            <v>205.82266095183306</v>
          </cell>
          <cell r="AH26">
            <v>2.4144063350824579E-3</v>
          </cell>
          <cell r="AI26">
            <v>0.16543997966210924</v>
          </cell>
        </row>
        <row r="27">
          <cell r="I27" t="str">
            <v>Paving Equipment (&gt;120 and &lt;=175)</v>
          </cell>
          <cell r="J27" t="str">
            <v>Construction and Mining Equipment</v>
          </cell>
          <cell r="K27" t="str">
            <v>U</v>
          </cell>
          <cell r="L27" t="str">
            <v>P</v>
          </cell>
          <cell r="M27" t="str">
            <v>NHH</v>
          </cell>
          <cell r="N27" t="str">
            <v>NP</v>
          </cell>
          <cell r="O27" t="str">
            <v>Total</v>
          </cell>
          <cell r="P27" t="str">
            <v>Total</v>
          </cell>
          <cell r="Q27" t="str">
            <v>Total</v>
          </cell>
          <cell r="R27">
            <v>0.91493630000000004</v>
          </cell>
          <cell r="S27">
            <v>2.094792</v>
          </cell>
          <cell r="T27">
            <v>9.6529589999999992</v>
          </cell>
          <cell r="U27">
            <v>1.186411E-4</v>
          </cell>
          <cell r="V27">
            <v>6.2673890000000004E-4</v>
          </cell>
          <cell r="W27">
            <v>8.6325219999999997E-4</v>
          </cell>
          <cell r="X27">
            <v>0.1057163</v>
          </cell>
          <cell r="Y27">
            <v>1.1894899999999999E-6</v>
          </cell>
          <cell r="Z27">
            <v>4.8367739999999997E-5</v>
          </cell>
          <cell r="AA27">
            <v>0</v>
          </cell>
          <cell r="AB27">
            <v>1.07048E-5</v>
          </cell>
          <cell r="AD27">
            <v>0.29360216307872095</v>
          </cell>
          <cell r="AE27">
            <v>1.5509962123208414</v>
          </cell>
          <cell r="AF27">
            <v>2.1362977349541148</v>
          </cell>
          <cell r="AG27">
            <v>261.61704799330914</v>
          </cell>
          <cell r="AH27">
            <v>2.9436412588934847E-3</v>
          </cell>
          <cell r="AI27">
            <v>0.11969606727541446</v>
          </cell>
        </row>
        <row r="28">
          <cell r="I28" t="str">
            <v>Paving Equipment (&gt;175 and &lt;=250)</v>
          </cell>
          <cell r="J28" t="str">
            <v>Construction and Mining Equipment</v>
          </cell>
          <cell r="K28" t="str">
            <v>U</v>
          </cell>
          <cell r="L28" t="str">
            <v>N</v>
          </cell>
          <cell r="M28" t="str">
            <v>NHH</v>
          </cell>
          <cell r="N28" t="str">
            <v>NP</v>
          </cell>
          <cell r="O28" t="str">
            <v>Total</v>
          </cell>
          <cell r="P28" t="str">
            <v>Total</v>
          </cell>
          <cell r="Q28" t="str">
            <v>Total</v>
          </cell>
          <cell r="R28">
            <v>0.25790150000000001</v>
          </cell>
          <cell r="S28">
            <v>0.59047810000000001</v>
          </cell>
          <cell r="T28">
            <v>3.27285</v>
          </cell>
          <cell r="U28">
            <v>3.0060260000000001E-5</v>
          </cell>
          <cell r="V28">
            <v>9.3521030000000003E-5</v>
          </cell>
          <cell r="W28">
            <v>2.6568579999999999E-4</v>
          </cell>
          <cell r="X28">
            <v>3.6072760000000002E-2</v>
          </cell>
          <cell r="Y28">
            <v>4.0588049999999999E-7</v>
          </cell>
          <cell r="Z28">
            <v>9.7164250000000007E-6</v>
          </cell>
          <cell r="AA28">
            <v>0</v>
          </cell>
          <cell r="AB28">
            <v>2.7122890000000002E-6</v>
          </cell>
          <cell r="AD28">
            <v>0.18473618494572452</v>
          </cell>
          <cell r="AE28">
            <v>0.57473615645355858</v>
          </cell>
          <cell r="AF28">
            <v>1.6327796594657786</v>
          </cell>
          <cell r="AG28">
            <v>221.68617513164332</v>
          </cell>
          <cell r="AH28">
            <v>2.4943501857223834E-3</v>
          </cell>
          <cell r="AI28">
            <v>5.971256688436033E-2</v>
          </cell>
        </row>
        <row r="29">
          <cell r="I29" t="str">
            <v>Surfacing Equipment (&lt;=50)</v>
          </cell>
          <cell r="J29" t="str">
            <v>Construction and Mining Equipment</v>
          </cell>
          <cell r="K29" t="str">
            <v>U</v>
          </cell>
          <cell r="L29" t="str">
            <v>P</v>
          </cell>
          <cell r="M29" t="str">
            <v>NHH</v>
          </cell>
          <cell r="N29" t="str">
            <v>NP</v>
          </cell>
          <cell r="O29" t="str">
            <v>Total</v>
          </cell>
          <cell r="P29" t="str">
            <v>Total</v>
          </cell>
          <cell r="Q29" t="str">
            <v>Total</v>
          </cell>
          <cell r="R29">
            <v>0.12281019999999999</v>
          </cell>
          <cell r="S29">
            <v>0.1520271</v>
          </cell>
          <cell r="T29">
            <v>9.8847050000000006E-2</v>
          </cell>
          <cell r="U29">
            <v>2.6529949999999999E-6</v>
          </cell>
          <cell r="V29">
            <v>9.6765869999999992E-6</v>
          </cell>
          <cell r="W29">
            <v>8.9626279999999995E-6</v>
          </cell>
          <cell r="X29">
            <v>1.0714100000000001E-3</v>
          </cell>
          <cell r="Y29">
            <v>1.385065E-8</v>
          </cell>
          <cell r="Z29">
            <v>6.5063910000000003E-7</v>
          </cell>
          <cell r="AA29">
            <v>0</v>
          </cell>
          <cell r="AB29">
            <v>2.393755E-7</v>
          </cell>
          <cell r="AD29">
            <v>0.31662737288286108</v>
          </cell>
          <cell r="AE29">
            <v>1.1548730096673554</v>
          </cell>
          <cell r="AF29">
            <v>1.0696640430028594</v>
          </cell>
          <cell r="AG29">
            <v>127.86972217453336</v>
          </cell>
          <cell r="AH29">
            <v>1.6530355022229591E-3</v>
          </cell>
          <cell r="AI29">
            <v>7.7651917522599603E-2</v>
          </cell>
        </row>
        <row r="30">
          <cell r="I30" t="str">
            <v>Surfacing Equipment (&gt;50 and &lt;=120)</v>
          </cell>
          <cell r="J30" t="str">
            <v>Construction and Mining Equipment</v>
          </cell>
          <cell r="K30" t="str">
            <v>U</v>
          </cell>
          <cell r="L30" t="str">
            <v>P</v>
          </cell>
          <cell r="M30" t="str">
            <v>NHH</v>
          </cell>
          <cell r="N30" t="str">
            <v>NP</v>
          </cell>
          <cell r="O30" t="str">
            <v>Total</v>
          </cell>
          <cell r="P30" t="str">
            <v>Total</v>
          </cell>
          <cell r="Q30" t="str">
            <v>Total</v>
          </cell>
          <cell r="R30">
            <v>2.456204E-2</v>
          </cell>
          <cell r="S30">
            <v>3.0405430000000001E-2</v>
          </cell>
          <cell r="T30">
            <v>8.8515780000000002E-2</v>
          </cell>
          <cell r="U30">
            <v>1.108829E-6</v>
          </cell>
          <cell r="V30">
            <v>6.2287470000000004E-6</v>
          </cell>
          <cell r="W30">
            <v>7.6251890000000002E-6</v>
          </cell>
          <cell r="X30">
            <v>9.6855420000000001E-4</v>
          </cell>
          <cell r="Y30">
            <v>1.136164E-8</v>
          </cell>
          <cell r="Z30">
            <v>5.6555870000000004E-7</v>
          </cell>
          <cell r="AA30">
            <v>0</v>
          </cell>
          <cell r="AB30">
            <v>1.000478E-7</v>
          </cell>
          <cell r="AD30">
            <v>0.27569901955012638</v>
          </cell>
          <cell r="AE30">
            <v>1.5487144013421288</v>
          </cell>
          <cell r="AF30">
            <v>1.8959254593669617</v>
          </cell>
          <cell r="AG30">
            <v>240.8211214904706</v>
          </cell>
          <cell r="AH30">
            <v>2.8249558845245739E-3</v>
          </cell>
          <cell r="AI30">
            <v>0.14062040142171975</v>
          </cell>
        </row>
        <row r="31">
          <cell r="I31" t="str">
            <v>Surfacing Equipment (&gt;120 and &lt;=175)</v>
          </cell>
          <cell r="J31" t="str">
            <v>Construction and Mining Equipment</v>
          </cell>
          <cell r="K31" t="str">
            <v>U</v>
          </cell>
          <cell r="L31" t="str">
            <v>P</v>
          </cell>
          <cell r="M31" t="str">
            <v>NHH</v>
          </cell>
          <cell r="N31" t="str">
            <v>NP</v>
          </cell>
          <cell r="O31" t="str">
            <v>Total</v>
          </cell>
          <cell r="P31" t="str">
            <v>Total</v>
          </cell>
          <cell r="Q31" t="str">
            <v>Total</v>
          </cell>
          <cell r="R31">
            <v>1.8421529999999998E-2</v>
          </cell>
          <cell r="S31">
            <v>2.2804080000000001E-2</v>
          </cell>
          <cell r="T31">
            <v>8.9041010000000004E-2</v>
          </cell>
          <cell r="U31">
            <v>7.8807049999999995E-7</v>
          </cell>
          <cell r="V31">
            <v>5.3395219999999996E-6</v>
          </cell>
          <cell r="W31">
            <v>6.41497E-6</v>
          </cell>
          <cell r="X31">
            <v>9.7712569999999993E-4</v>
          </cell>
          <cell r="Y31">
            <v>1.099434E-8</v>
          </cell>
          <cell r="Z31">
            <v>3.2468709999999999E-7</v>
          </cell>
          <cell r="AA31">
            <v>0</v>
          </cell>
          <cell r="AB31">
            <v>7.1106359999999997E-8</v>
          </cell>
          <cell r="AD31">
            <v>0.17915028679078479</v>
          </cell>
          <cell r="AE31">
            <v>1.2138214761568982</v>
          </cell>
          <cell r="AF31">
            <v>1.4583006409379373</v>
          </cell>
          <cell r="AG31">
            <v>222.12777839754992</v>
          </cell>
          <cell r="AH31">
            <v>2.499318479850974E-3</v>
          </cell>
          <cell r="AI31">
            <v>7.381038508898409E-2</v>
          </cell>
        </row>
        <row r="32">
          <cell r="I32" t="str">
            <v>Surfacing Equipment (&gt;175 and &lt;=250)</v>
          </cell>
          <cell r="J32" t="str">
            <v>Construction and Mining Equipment</v>
          </cell>
          <cell r="K32" t="str">
            <v>U</v>
          </cell>
          <cell r="L32" t="str">
            <v>N</v>
          </cell>
          <cell r="M32" t="str">
            <v>NHH</v>
          </cell>
          <cell r="N32" t="str">
            <v>NP</v>
          </cell>
          <cell r="O32" t="str">
            <v>Total</v>
          </cell>
          <cell r="P32" t="str">
            <v>Total</v>
          </cell>
          <cell r="Q32" t="str">
            <v>Total</v>
          </cell>
          <cell r="R32">
            <v>3.6843059999999997E-2</v>
          </cell>
          <cell r="S32">
            <v>4.560815E-2</v>
          </cell>
          <cell r="T32">
            <v>0.27831539999999999</v>
          </cell>
          <cell r="U32">
            <v>1.7837059999999999E-6</v>
          </cell>
          <cell r="V32">
            <v>6.6602600000000002E-6</v>
          </cell>
          <cell r="W32">
            <v>1.7757030000000002E-5</v>
          </cell>
          <cell r="X32">
            <v>3.0728029999999998E-3</v>
          </cell>
          <cell r="Y32">
            <v>3.4574299999999999E-8</v>
          </cell>
          <cell r="Z32">
            <v>5.7917339999999996E-7</v>
          </cell>
          <cell r="AA32">
            <v>0</v>
          </cell>
          <cell r="AB32">
            <v>1.6094089999999999E-7</v>
          </cell>
          <cell r="AD32">
            <v>0.14192008079257767</v>
          </cell>
          <cell r="AE32">
            <v>0.52992176810504266</v>
          </cell>
          <cell r="AF32">
            <v>1.4128332428305033</v>
          </cell>
          <cell r="AG32">
            <v>244.48673156880955</v>
          </cell>
          <cell r="AH32">
            <v>2.7508947378922406E-3</v>
          </cell>
          <cell r="AI32">
            <v>4.6081773409357749E-2</v>
          </cell>
        </row>
        <row r="33">
          <cell r="I33" t="str">
            <v>Surfacing Equipment (&gt;250 and &lt;=500)</v>
          </cell>
          <cell r="J33" t="str">
            <v>Construction and Mining Equipment</v>
          </cell>
          <cell r="K33" t="str">
            <v>U</v>
          </cell>
          <cell r="L33" t="str">
            <v>N</v>
          </cell>
          <cell r="M33" t="str">
            <v>NHH</v>
          </cell>
          <cell r="N33" t="str">
            <v>NP</v>
          </cell>
          <cell r="O33" t="str">
            <v>Total</v>
          </cell>
          <cell r="P33" t="str">
            <v>Total</v>
          </cell>
          <cell r="Q33" t="str">
            <v>Total</v>
          </cell>
          <cell r="R33">
            <v>0.30702570000000001</v>
          </cell>
          <cell r="S33">
            <v>0.38006790000000001</v>
          </cell>
          <cell r="T33">
            <v>3.8045330000000002</v>
          </cell>
          <cell r="U33">
            <v>2.2563609999999999E-5</v>
          </cell>
          <cell r="V33">
            <v>9.9406210000000005E-5</v>
          </cell>
          <cell r="W33">
            <v>2.173814E-4</v>
          </cell>
          <cell r="X33">
            <v>4.1999250000000002E-2</v>
          </cell>
          <cell r="Y33">
            <v>4.122365E-7</v>
          </cell>
          <cell r="Z33">
            <v>7.3314739999999997E-6</v>
          </cell>
          <cell r="AA33">
            <v>0</v>
          </cell>
          <cell r="AB33">
            <v>2.0358780000000001E-6</v>
          </cell>
          <cell r="AD33">
            <v>0.10771605280003915</v>
          </cell>
          <cell r="AE33">
            <v>0.47455369796817881</v>
          </cell>
          <cell r="AF33">
            <v>1.0377535491947623</v>
          </cell>
          <cell r="AG33">
            <v>200.49954021373551</v>
          </cell>
          <cell r="AH33">
            <v>1.9679691591949753E-3</v>
          </cell>
          <cell r="AI33">
            <v>3.4999605137924043E-2</v>
          </cell>
        </row>
        <row r="34">
          <cell r="I34" t="str">
            <v>Surfacing Equipment (&gt;500 and &lt;=750)</v>
          </cell>
          <cell r="J34" t="str">
            <v>Construction and Mining Equipment</v>
          </cell>
          <cell r="K34" t="str">
            <v>U</v>
          </cell>
          <cell r="L34" t="str">
            <v>N</v>
          </cell>
          <cell r="M34" t="str">
            <v>NHH</v>
          </cell>
          <cell r="N34" t="str">
            <v>NP</v>
          </cell>
          <cell r="O34" t="str">
            <v>Total</v>
          </cell>
          <cell r="P34" t="str">
            <v>Total</v>
          </cell>
          <cell r="Q34" t="str">
            <v>Total</v>
          </cell>
          <cell r="R34">
            <v>7.4564329999999996</v>
          </cell>
          <cell r="S34">
            <v>9.2303409999999992</v>
          </cell>
          <cell r="T34">
            <v>144.96420000000001</v>
          </cell>
          <cell r="U34">
            <v>8.7199439999999999E-4</v>
          </cell>
          <cell r="V34">
            <v>3.7875560000000001E-3</v>
          </cell>
          <cell r="W34">
            <v>8.5249369999999998E-3</v>
          </cell>
          <cell r="X34">
            <v>1.6002479999999999</v>
          </cell>
          <cell r="Y34">
            <v>1.609005E-5</v>
          </cell>
          <cell r="Z34">
            <v>2.839033E-4</v>
          </cell>
          <cell r="AA34">
            <v>0</v>
          </cell>
          <cell r="AB34">
            <v>7.8678649999999999E-5</v>
          </cell>
          <cell r="AD34">
            <v>0.11427144741889818</v>
          </cell>
          <cell r="AE34">
            <v>0.49634436448230901</v>
          </cell>
          <cell r="AF34">
            <v>1.1171595713744489</v>
          </cell>
          <cell r="AG34">
            <v>209.70622654135963</v>
          </cell>
          <cell r="AH34">
            <v>2.1085379705906857E-3</v>
          </cell>
          <cell r="AI34">
            <v>3.7204414406791689E-2</v>
          </cell>
        </row>
        <row r="35">
          <cell r="I35" t="str">
            <v>Signal Boards (&lt;=15)</v>
          </cell>
          <cell r="J35" t="str">
            <v>Construction and Mining Equipment</v>
          </cell>
          <cell r="K35" t="str">
            <v>U</v>
          </cell>
          <cell r="L35" t="str">
            <v>P</v>
          </cell>
          <cell r="M35" t="str">
            <v>NHH</v>
          </cell>
          <cell r="N35" t="str">
            <v>NP</v>
          </cell>
          <cell r="O35" t="str">
            <v>Total</v>
          </cell>
          <cell r="P35" t="str">
            <v>Total</v>
          </cell>
          <cell r="Q35" t="str">
            <v>Total</v>
          </cell>
          <cell r="R35">
            <v>17.285540000000001</v>
          </cell>
          <cell r="S35">
            <v>35.549010000000003</v>
          </cell>
          <cell r="T35">
            <v>10.00891</v>
          </cell>
          <cell r="U35">
            <v>1.275402E-4</v>
          </cell>
          <cell r="V35">
            <v>6.6900010000000003E-4</v>
          </cell>
          <cell r="W35">
            <v>7.9870519999999999E-4</v>
          </cell>
          <cell r="X35">
            <v>0.1095656</v>
          </cell>
          <cell r="Y35">
            <v>1.704938E-6</v>
          </cell>
          <cell r="Z35">
            <v>3.1209730000000002E-5</v>
          </cell>
          <cell r="AA35">
            <v>0</v>
          </cell>
          <cell r="AB35">
            <v>1.150775E-5</v>
          </cell>
          <cell r="AD35">
            <v>0.21698582593439311</v>
          </cell>
          <cell r="AE35">
            <v>1.1381787016853633</v>
          </cell>
          <cell r="AF35">
            <v>1.3588477005688764</v>
          </cell>
          <cell r="AG35">
            <v>186.40540166941355</v>
          </cell>
          <cell r="AH35">
            <v>2.9006335265032699E-3</v>
          </cell>
          <cell r="AI35">
            <v>5.3097525652613116E-2</v>
          </cell>
        </row>
        <row r="36">
          <cell r="I36" t="str">
            <v>Signal Boards (&gt;15 and &lt;=50)</v>
          </cell>
          <cell r="J36" t="str">
            <v>Construction and Mining Equipment</v>
          </cell>
          <cell r="K36" t="str">
            <v>U</v>
          </cell>
          <cell r="L36" t="str">
            <v>P</v>
          </cell>
          <cell r="M36" t="str">
            <v>NHH</v>
          </cell>
          <cell r="N36" t="str">
            <v>NP</v>
          </cell>
          <cell r="O36" t="str">
            <v>Total</v>
          </cell>
          <cell r="P36" t="str">
            <v>Total</v>
          </cell>
          <cell r="Q36" t="str">
            <v>Total</v>
          </cell>
          <cell r="R36">
            <v>8.5967160000000001E-2</v>
          </cell>
          <cell r="S36">
            <v>0.1261158</v>
          </cell>
          <cell r="T36">
            <v>0.2097958</v>
          </cell>
          <cell r="U36">
            <v>4.6739640000000003E-6</v>
          </cell>
          <cell r="V36">
            <v>1.9216780000000001E-5</v>
          </cell>
          <cell r="W36">
            <v>1.8410969999999998E-5</v>
          </cell>
          <cell r="X36">
            <v>2.2800680000000001E-3</v>
          </cell>
          <cell r="Y36">
            <v>2.947558E-8</v>
          </cell>
          <cell r="Z36">
            <v>1.2331169999999999E-6</v>
          </cell>
          <cell r="AA36">
            <v>0</v>
          </cell>
          <cell r="AB36">
            <v>4.2172419999999998E-7</v>
          </cell>
          <cell r="AD36">
            <v>0.67243281821944612</v>
          </cell>
          <cell r="AE36">
            <v>2.7646754516087602</v>
          </cell>
          <cell r="AF36">
            <v>2.6487453568862902</v>
          </cell>
          <cell r="AG36">
            <v>328.02831835503565</v>
          </cell>
          <cell r="AH36">
            <v>4.2405862193317569E-3</v>
          </cell>
          <cell r="AI36">
            <v>0.17740580361857913</v>
          </cell>
        </row>
        <row r="37">
          <cell r="I37" t="str">
            <v>Signal Boards (&gt;50 and &lt;=120)</v>
          </cell>
          <cell r="J37" t="str">
            <v>Construction and Mining Equipment</v>
          </cell>
          <cell r="K37" t="str">
            <v>U</v>
          </cell>
          <cell r="L37" t="str">
            <v>P</v>
          </cell>
          <cell r="M37" t="str">
            <v>NHH</v>
          </cell>
          <cell r="N37" t="str">
            <v>NP</v>
          </cell>
          <cell r="O37" t="str">
            <v>Total</v>
          </cell>
          <cell r="P37" t="str">
            <v>Total</v>
          </cell>
          <cell r="Q37" t="str">
            <v>Total</v>
          </cell>
          <cell r="R37">
            <v>1.406177</v>
          </cell>
          <cell r="S37">
            <v>2.0628950000000001</v>
          </cell>
          <cell r="T37">
            <v>7.5468070000000003</v>
          </cell>
          <cell r="U37">
            <v>8.0889469999999997E-5</v>
          </cell>
          <cell r="V37">
            <v>5.1885519999999999E-4</v>
          </cell>
          <cell r="W37">
            <v>5.9094080000000003E-4</v>
          </cell>
          <cell r="X37">
            <v>8.2654679999999994E-2</v>
          </cell>
          <cell r="Y37">
            <v>9.6958159999999996E-7</v>
          </cell>
          <cell r="Z37">
            <v>4.2471729999999997E-5</v>
          </cell>
          <cell r="AA37">
            <v>0</v>
          </cell>
          <cell r="AB37">
            <v>7.2985270000000002E-6</v>
          </cell>
          <cell r="AD37">
            <v>0.29643990275801718</v>
          </cell>
          <cell r="AE37">
            <v>1.9014759898104363</v>
          </cell>
          <cell r="AF37">
            <v>2.1656518863054108</v>
          </cell>
          <cell r="AG37">
            <v>302.90896085355769</v>
          </cell>
          <cell r="AH37">
            <v>3.5532767765688511E-3</v>
          </cell>
          <cell r="AI37">
            <v>0.15564838675744525</v>
          </cell>
        </row>
        <row r="38">
          <cell r="I38" t="str">
            <v>Signal Boards (&gt;120 and &lt;=175)</v>
          </cell>
          <cell r="J38" t="str">
            <v>Construction and Mining Equipment</v>
          </cell>
          <cell r="K38" t="str">
            <v>U</v>
          </cell>
          <cell r="L38" t="str">
            <v>P</v>
          </cell>
          <cell r="M38" t="str">
            <v>NHH</v>
          </cell>
          <cell r="N38" t="str">
            <v>NP</v>
          </cell>
          <cell r="O38" t="str">
            <v>Total</v>
          </cell>
          <cell r="P38" t="str">
            <v>Total</v>
          </cell>
          <cell r="Q38" t="str">
            <v>Total</v>
          </cell>
          <cell r="R38">
            <v>0.87195270000000002</v>
          </cell>
          <cell r="S38">
            <v>1.279175</v>
          </cell>
          <cell r="T38">
            <v>8.9932580000000009</v>
          </cell>
          <cell r="U38">
            <v>6.7879930000000002E-5</v>
          </cell>
          <cell r="V38">
            <v>5.2908339999999999E-4</v>
          </cell>
          <cell r="W38">
            <v>5.7544289999999999E-4</v>
          </cell>
          <cell r="X38">
            <v>9.8755990000000002E-2</v>
          </cell>
          <cell r="Y38">
            <v>1.111175E-6</v>
          </cell>
          <cell r="Z38">
            <v>2.823679E-5</v>
          </cell>
          <cell r="AA38">
            <v>0</v>
          </cell>
          <cell r="AB38">
            <v>6.1246970000000001E-6</v>
          </cell>
          <cell r="AD38">
            <v>0.2750910212597964</v>
          </cell>
          <cell r="AE38">
            <v>2.1441697544120233</v>
          </cell>
          <cell r="AF38">
            <v>2.3320468220532766</v>
          </cell>
          <cell r="AG38">
            <v>400.21971361228924</v>
          </cell>
          <cell r="AH38">
            <v>4.5031611781030751E-3</v>
          </cell>
          <cell r="AI38">
            <v>0.11443275498661248</v>
          </cell>
        </row>
        <row r="39">
          <cell r="I39" t="str">
            <v>Signal Boards (&gt;175 and &lt;=250)</v>
          </cell>
          <cell r="J39" t="str">
            <v>Construction and Mining Equipment</v>
          </cell>
          <cell r="K39" t="str">
            <v>U</v>
          </cell>
          <cell r="L39" t="str">
            <v>N</v>
          </cell>
          <cell r="M39" t="str">
            <v>NHH</v>
          </cell>
          <cell r="N39" t="str">
            <v>NP</v>
          </cell>
          <cell r="O39" t="str">
            <v>Total</v>
          </cell>
          <cell r="P39" t="str">
            <v>Total</v>
          </cell>
          <cell r="Q39" t="str">
            <v>Total</v>
          </cell>
          <cell r="R39">
            <v>0.1842154</v>
          </cell>
          <cell r="S39">
            <v>0.2702483</v>
          </cell>
          <cell r="T39">
            <v>3.119183</v>
          </cell>
          <cell r="U39">
            <v>1.6620709999999999E-5</v>
          </cell>
          <cell r="V39">
            <v>6.6369010000000002E-5</v>
          </cell>
          <cell r="W39">
            <v>1.7365579999999999E-4</v>
          </cell>
          <cell r="X39">
            <v>3.4465120000000002E-2</v>
          </cell>
          <cell r="Y39">
            <v>3.8779169999999998E-7</v>
          </cell>
          <cell r="Z39">
            <v>5.1162859999999997E-6</v>
          </cell>
          <cell r="AA39">
            <v>0</v>
          </cell>
          <cell r="AB39">
            <v>1.49966E-6</v>
          </cell>
          <cell r="AD39">
            <v>0.22317710212423164</v>
          </cell>
          <cell r="AE39">
            <v>0.89117993892283509</v>
          </cell>
          <cell r="AF39">
            <v>2.3317895692220825</v>
          </cell>
          <cell r="AG39">
            <v>462.78562143036612</v>
          </cell>
          <cell r="AH39">
            <v>5.2071318152972657E-3</v>
          </cell>
          <cell r="AI39">
            <v>6.8699705555224588E-2</v>
          </cell>
        </row>
        <row r="40">
          <cell r="I40" t="str">
            <v>Trenchers (&lt;=15)</v>
          </cell>
          <cell r="J40" t="str">
            <v>Construction and Mining Equipment</v>
          </cell>
          <cell r="K40" t="str">
            <v>U</v>
          </cell>
          <cell r="L40" t="str">
            <v>P</v>
          </cell>
          <cell r="M40" t="str">
            <v>NHH</v>
          </cell>
          <cell r="N40" t="str">
            <v>NP</v>
          </cell>
          <cell r="O40" t="str">
            <v>Total</v>
          </cell>
          <cell r="P40" t="str">
            <v>Total</v>
          </cell>
          <cell r="Q40" t="str">
            <v>Total</v>
          </cell>
          <cell r="R40">
            <v>0.46053840000000001</v>
          </cell>
          <cell r="S40">
            <v>0.78043669999999998</v>
          </cell>
          <cell r="T40">
            <v>0.30146410000000001</v>
          </cell>
          <cell r="U40">
            <v>3.841456E-6</v>
          </cell>
          <cell r="V40">
            <v>2.0149999999999999E-5</v>
          </cell>
          <cell r="W40">
            <v>2.405666E-5</v>
          </cell>
          <cell r="X40">
            <v>3.30007E-3</v>
          </cell>
          <cell r="Y40">
            <v>5.1352000000000002E-8</v>
          </cell>
          <cell r="Z40">
            <v>9.4002350000000001E-7</v>
          </cell>
          <cell r="AA40">
            <v>0</v>
          </cell>
          <cell r="AB40">
            <v>3.4660829999999998E-7</v>
          </cell>
          <cell r="AD40">
            <v>0.29769391787956667</v>
          </cell>
          <cell r="AE40">
            <v>1.5615257457779728</v>
          </cell>
          <cell r="AF40">
            <v>1.8642726524777731</v>
          </cell>
          <cell r="AG40">
            <v>255.73916962131585</v>
          </cell>
          <cell r="AH40">
            <v>3.9795270519697497E-3</v>
          </cell>
          <cell r="AI40">
            <v>7.2847190912472465E-2</v>
          </cell>
        </row>
        <row r="41">
          <cell r="I41" t="str">
            <v>Trenchers (&gt;15 and &lt;=25)</v>
          </cell>
          <cell r="J41" t="str">
            <v>Construction and Mining Equipment</v>
          </cell>
          <cell r="K41" t="str">
            <v>U</v>
          </cell>
          <cell r="L41" t="str">
            <v>P</v>
          </cell>
          <cell r="M41" t="str">
            <v>NHH</v>
          </cell>
          <cell r="N41" t="str">
            <v>NP</v>
          </cell>
          <cell r="O41" t="str">
            <v>Total</v>
          </cell>
          <cell r="P41" t="str">
            <v>Total</v>
          </cell>
          <cell r="Q41" t="str">
            <v>Total</v>
          </cell>
          <cell r="R41">
            <v>0.48510039999999999</v>
          </cell>
          <cell r="S41">
            <v>0.82205989999999995</v>
          </cell>
          <cell r="T41">
            <v>1.231298</v>
          </cell>
          <cell r="U41">
            <v>1.630795E-5</v>
          </cell>
          <cell r="V41">
            <v>5.5661220000000003E-5</v>
          </cell>
          <cell r="W41">
            <v>1.030532E-4</v>
          </cell>
          <cell r="X41">
            <v>1.351807E-2</v>
          </cell>
          <cell r="Y41">
            <v>1.7151859999999999E-7</v>
          </cell>
          <cell r="Z41">
            <v>3.8424629999999997E-6</v>
          </cell>
          <cell r="AA41">
            <v>0</v>
          </cell>
          <cell r="AB41">
            <v>1.4714400000000001E-6</v>
          </cell>
          <cell r="AD41">
            <v>0.71987806436003043</v>
          </cell>
          <cell r="AE41">
            <v>2.4570403584458997</v>
          </cell>
          <cell r="AF41">
            <v>4.5490535684808382</v>
          </cell>
          <cell r="AG41">
            <v>596.7250368981629</v>
          </cell>
          <cell r="AH41">
            <v>7.5713058826978423E-3</v>
          </cell>
          <cell r="AI41">
            <v>0.16961695533865601</v>
          </cell>
        </row>
        <row r="42">
          <cell r="I42" t="str">
            <v>Trenchers (&gt;25 and &lt;=50)</v>
          </cell>
          <cell r="J42" t="str">
            <v>Construction and Mining Equipment</v>
          </cell>
          <cell r="K42" t="str">
            <v>U</v>
          </cell>
          <cell r="L42" t="str">
            <v>P</v>
          </cell>
          <cell r="M42" t="str">
            <v>NHH</v>
          </cell>
          <cell r="N42" t="str">
            <v>NP</v>
          </cell>
          <cell r="O42" t="str">
            <v>Total</v>
          </cell>
          <cell r="P42" t="str">
            <v>Total</v>
          </cell>
          <cell r="Q42" t="str">
            <v>Total</v>
          </cell>
          <cell r="R42">
            <v>18.46452</v>
          </cell>
          <cell r="S42">
            <v>31.811419999999998</v>
          </cell>
          <cell r="T42">
            <v>48.684629999999999</v>
          </cell>
          <cell r="U42">
            <v>1.959882E-3</v>
          </cell>
          <cell r="V42">
            <v>5.9453370000000002E-3</v>
          </cell>
          <cell r="W42">
            <v>4.8577280000000004E-3</v>
          </cell>
          <cell r="X42">
            <v>0.52311129999999995</v>
          </cell>
          <cell r="Y42">
            <v>6.7625239999999999E-6</v>
          </cell>
          <cell r="Z42">
            <v>4.385085E-4</v>
          </cell>
          <cell r="AA42">
            <v>0</v>
          </cell>
          <cell r="AB42">
            <v>1.76837E-4</v>
          </cell>
          <cell r="AD42">
            <v>1.1178406687912708</v>
          </cell>
          <cell r="AE42">
            <v>3.3909896046136896</v>
          </cell>
          <cell r="AF42">
            <v>2.7706596194699893</v>
          </cell>
          <cell r="AG42">
            <v>298.36239398304127</v>
          </cell>
          <cell r="AH42">
            <v>3.8570813706524263E-3</v>
          </cell>
          <cell r="AI42">
            <v>0.25010823861368026</v>
          </cell>
        </row>
        <row r="43">
          <cell r="I43" t="str">
            <v>Trenchers (&gt;50 and &lt;=120)</v>
          </cell>
          <cell r="J43" t="str">
            <v>Construction and Mining Equipment</v>
          </cell>
          <cell r="K43" t="str">
            <v>U</v>
          </cell>
          <cell r="L43" t="str">
            <v>P</v>
          </cell>
          <cell r="M43" t="str">
            <v>NHH</v>
          </cell>
          <cell r="N43" t="str">
            <v>NP</v>
          </cell>
          <cell r="O43" t="str">
            <v>Total</v>
          </cell>
          <cell r="P43" t="str">
            <v>Total</v>
          </cell>
          <cell r="Q43" t="str">
            <v>Total</v>
          </cell>
          <cell r="R43">
            <v>25.022590000000001</v>
          </cell>
          <cell r="S43">
            <v>43.109909999999999</v>
          </cell>
          <cell r="T43">
            <v>128.06290000000001</v>
          </cell>
          <cell r="U43">
            <v>2.212402E-3</v>
          </cell>
          <cell r="V43">
            <v>9.7668400000000006E-3</v>
          </cell>
          <cell r="W43">
            <v>1.3551499999999999E-2</v>
          </cell>
          <cell r="X43">
            <v>1.3975569999999999</v>
          </cell>
          <cell r="Y43">
            <v>1.6394049999999999E-5</v>
          </cell>
          <cell r="Z43">
            <v>1.119119E-3</v>
          </cell>
          <cell r="AA43">
            <v>0</v>
          </cell>
          <cell r="AB43">
            <v>1.9962150000000001E-4</v>
          </cell>
          <cell r="AD43">
            <v>0.3879794488088702</v>
          </cell>
          <cell r="AE43">
            <v>1.7127688366781559</v>
          </cell>
          <cell r="AF43">
            <v>2.3764684268651921</v>
          </cell>
          <cell r="AG43">
            <v>245.08357637489851</v>
          </cell>
          <cell r="AH43">
            <v>2.874954227461853E-3</v>
          </cell>
          <cell r="AI43">
            <v>0.19625509865365062</v>
          </cell>
        </row>
        <row r="44">
          <cell r="I44" t="str">
            <v>Trenchers (&gt;120 and &lt;=175)</v>
          </cell>
          <cell r="J44" t="str">
            <v>Construction and Mining Equipment</v>
          </cell>
          <cell r="K44" t="str">
            <v>U</v>
          </cell>
          <cell r="L44" t="str">
            <v>P</v>
          </cell>
          <cell r="M44" t="str">
            <v>NHH</v>
          </cell>
          <cell r="N44" t="str">
            <v>NP</v>
          </cell>
          <cell r="O44" t="str">
            <v>Total</v>
          </cell>
          <cell r="P44" t="str">
            <v>Total</v>
          </cell>
          <cell r="Q44" t="str">
            <v>Total</v>
          </cell>
          <cell r="R44">
            <v>2.7386680000000001</v>
          </cell>
          <cell r="S44">
            <v>4.7182880000000003</v>
          </cell>
          <cell r="T44">
            <v>30.966670000000001</v>
          </cell>
          <cell r="U44">
            <v>3.7814640000000002E-4</v>
          </cell>
          <cell r="V44">
            <v>1.995854E-3</v>
          </cell>
          <cell r="W44">
            <v>2.8216489999999999E-3</v>
          </cell>
          <cell r="X44">
            <v>0.33917120000000001</v>
          </cell>
          <cell r="Y44">
            <v>3.8162580000000003E-6</v>
          </cell>
          <cell r="Z44">
            <v>1.5552369999999999E-4</v>
          </cell>
          <cell r="AA44">
            <v>0</v>
          </cell>
          <cell r="AB44">
            <v>3.411953E-5</v>
          </cell>
          <cell r="AD44">
            <v>0.41547081009043957</v>
          </cell>
          <cell r="AE44">
            <v>2.1928519700365894</v>
          </cell>
          <cell r="AF44">
            <v>3.1001559073969194</v>
          </cell>
          <cell r="AG44">
            <v>372.64861763419282</v>
          </cell>
          <cell r="AH44">
            <v>4.192936393878458E-3</v>
          </cell>
          <cell r="AI44">
            <v>0.17087444869834142</v>
          </cell>
        </row>
        <row r="45">
          <cell r="I45" t="str">
            <v>Trenchers (&gt;175 and &lt;=250)</v>
          </cell>
          <cell r="J45" t="str">
            <v>Construction and Mining Equipment</v>
          </cell>
          <cell r="K45" t="str">
            <v>U</v>
          </cell>
          <cell r="L45" t="str">
            <v>N</v>
          </cell>
          <cell r="M45" t="str">
            <v>NHH</v>
          </cell>
          <cell r="N45" t="str">
            <v>NP</v>
          </cell>
          <cell r="O45" t="str">
            <v>Total</v>
          </cell>
          <cell r="P45" t="str">
            <v>Total</v>
          </cell>
          <cell r="Q45" t="str">
            <v>Total</v>
          </cell>
          <cell r="R45">
            <v>0.24562049999999999</v>
          </cell>
          <cell r="S45">
            <v>0.42316490000000001</v>
          </cell>
          <cell r="T45">
            <v>4.2760480000000003</v>
          </cell>
          <cell r="U45">
            <v>3.9870860000000002E-5</v>
          </cell>
          <cell r="V45">
            <v>1.271458E-4</v>
          </cell>
          <cell r="W45">
            <v>3.5562130000000002E-4</v>
          </cell>
          <cell r="X45">
            <v>4.711953E-2</v>
          </cell>
          <cell r="Y45">
            <v>5.3017560000000003E-7</v>
          </cell>
          <cell r="Z45">
            <v>1.343099E-5</v>
          </cell>
          <cell r="AA45">
            <v>0</v>
          </cell>
          <cell r="AB45">
            <v>3.5974839999999998E-6</v>
          </cell>
          <cell r="AD45">
            <v>0.34190779237124819</v>
          </cell>
          <cell r="AE45">
            <v>1.0903236044388371</v>
          </cell>
          <cell r="AF45">
            <v>3.0495879347271009</v>
          </cell>
          <cell r="AG45">
            <v>404.06789519641165</v>
          </cell>
          <cell r="AH45">
            <v>4.5464574620437568E-3</v>
          </cell>
          <cell r="AI45">
            <v>0.11517584873414595</v>
          </cell>
        </row>
        <row r="46">
          <cell r="I46" t="str">
            <v>Trenchers (&gt;250 and &lt;=500)</v>
          </cell>
          <cell r="J46" t="str">
            <v>Construction and Mining Equipment</v>
          </cell>
          <cell r="K46" t="str">
            <v>U</v>
          </cell>
          <cell r="L46" t="str">
            <v>N</v>
          </cell>
          <cell r="M46" t="str">
            <v>NHH</v>
          </cell>
          <cell r="N46" t="str">
            <v>NP</v>
          </cell>
          <cell r="O46" t="str">
            <v>Total</v>
          </cell>
          <cell r="P46" t="str">
            <v>Total</v>
          </cell>
          <cell r="Q46" t="str">
            <v>Total</v>
          </cell>
          <cell r="R46">
            <v>0.31316620000000001</v>
          </cell>
          <cell r="S46">
            <v>0.53953519999999999</v>
          </cell>
          <cell r="T46">
            <v>7.6185660000000004</v>
          </cell>
          <cell r="U46">
            <v>6.5608579999999999E-5</v>
          </cell>
          <cell r="V46">
            <v>2.7059080000000002E-4</v>
          </cell>
          <cell r="W46">
            <v>5.6909319999999997E-4</v>
          </cell>
          <cell r="X46">
            <v>8.3905560000000004E-2</v>
          </cell>
          <cell r="Y46">
            <v>8.235607E-7</v>
          </cell>
          <cell r="Z46">
            <v>2.169304E-5</v>
          </cell>
          <cell r="AA46">
            <v>0</v>
          </cell>
          <cell r="AB46">
            <v>5.9197579999999997E-6</v>
          </cell>
          <cell r="AD46">
            <v>0.22063473810791215</v>
          </cell>
          <cell r="AE46">
            <v>0.90996833481856254</v>
          </cell>
          <cell r="AF46">
            <v>1.91380043800664</v>
          </cell>
          <cell r="AG46">
            <v>282.16555298708965</v>
          </cell>
          <cell r="AH46">
            <v>2.7695478146374884E-3</v>
          </cell>
          <cell r="AI46">
            <v>7.2951406647796105E-2</v>
          </cell>
        </row>
        <row r="47">
          <cell r="I47" t="str">
            <v>Trenchers (&gt;500 and &lt;=750)</v>
          </cell>
          <cell r="J47" t="str">
            <v>Construction and Mining Equipment</v>
          </cell>
          <cell r="K47" t="str">
            <v>U</v>
          </cell>
          <cell r="L47" t="str">
            <v>N</v>
          </cell>
          <cell r="M47" t="str">
            <v>NHH</v>
          </cell>
          <cell r="N47" t="str">
            <v>NP</v>
          </cell>
          <cell r="O47" t="str">
            <v>Total</v>
          </cell>
          <cell r="P47" t="str">
            <v>Total</v>
          </cell>
          <cell r="Q47" t="str">
            <v>Total</v>
          </cell>
          <cell r="R47">
            <v>1.4912859999999999</v>
          </cell>
          <cell r="S47">
            <v>2.569248</v>
          </cell>
          <cell r="T47">
            <v>68.394890000000004</v>
          </cell>
          <cell r="U47">
            <v>5.920926E-4</v>
          </cell>
          <cell r="V47">
            <v>2.4291590000000002E-3</v>
          </cell>
          <cell r="W47">
            <v>5.2309590000000003E-3</v>
          </cell>
          <cell r="X47">
            <v>0.75324069999999999</v>
          </cell>
          <cell r="Y47">
            <v>7.5736279999999997E-6</v>
          </cell>
          <cell r="Z47">
            <v>1.9723230000000001E-4</v>
          </cell>
          <cell r="AA47">
            <v>0</v>
          </cell>
          <cell r="AB47">
            <v>5.3423549999999998E-5</v>
          </cell>
          <cell r="AD47">
            <v>0.27875674475955614</v>
          </cell>
          <cell r="AE47">
            <v>1.143646205582334</v>
          </cell>
          <cell r="AF47">
            <v>2.4627315099204128</v>
          </cell>
          <cell r="AG47">
            <v>354.6251474049995</v>
          </cell>
          <cell r="AH47">
            <v>3.5656582894294368E-3</v>
          </cell>
          <cell r="AI47">
            <v>9.2856816500392347E-2</v>
          </cell>
        </row>
        <row r="48">
          <cell r="I48" t="str">
            <v>Bore/Drill Rigs (&lt;=15)</v>
          </cell>
          <cell r="J48" t="str">
            <v>Construction and Mining Equipment</v>
          </cell>
          <cell r="K48" t="str">
            <v>U</v>
          </cell>
          <cell r="L48" t="str">
            <v>P</v>
          </cell>
          <cell r="M48" t="str">
            <v>NHH</v>
          </cell>
          <cell r="N48" t="str">
            <v>P</v>
          </cell>
          <cell r="O48" t="str">
            <v>Total</v>
          </cell>
          <cell r="P48" t="str">
            <v>Total</v>
          </cell>
          <cell r="Q48" t="str">
            <v>Total</v>
          </cell>
          <cell r="R48">
            <v>6.1405120000000001E-2</v>
          </cell>
          <cell r="S48">
            <v>0.13655539999999999</v>
          </cell>
          <cell r="T48">
            <v>6.4469890000000002E-2</v>
          </cell>
          <cell r="U48">
            <v>8.2151799999999996E-7</v>
          </cell>
          <cell r="V48">
            <v>4.3091960000000001E-6</v>
          </cell>
          <cell r="W48">
            <v>5.1446580000000002E-6</v>
          </cell>
          <cell r="X48">
            <v>7.0573949999999999E-4</v>
          </cell>
          <cell r="Y48">
            <v>1.098193E-8</v>
          </cell>
          <cell r="Z48">
            <v>2.010296E-7</v>
          </cell>
          <cell r="AA48">
            <v>0</v>
          </cell>
          <cell r="AB48">
            <v>7.4124240000000006E-8</v>
          </cell>
          <cell r="AD48">
            <v>0.36384799605141949</v>
          </cell>
          <cell r="AE48">
            <v>1.908530706804711</v>
          </cell>
          <cell r="AF48">
            <v>2.2785544609733486</v>
          </cell>
          <cell r="AG48">
            <v>312.57002623111208</v>
          </cell>
          <cell r="AH48">
            <v>4.863865701392989E-3</v>
          </cell>
          <cell r="AI48">
            <v>8.9035440619704531E-2</v>
          </cell>
        </row>
        <row r="49">
          <cell r="I49" t="str">
            <v>Bore/Drill Rigs (&gt;15 and &lt;=25)</v>
          </cell>
          <cell r="J49" t="str">
            <v>Construction and Mining Equipment</v>
          </cell>
          <cell r="K49" t="str">
            <v>U</v>
          </cell>
          <cell r="L49" t="str">
            <v>P</v>
          </cell>
          <cell r="M49" t="str">
            <v>NHH</v>
          </cell>
          <cell r="N49" t="str">
            <v>P</v>
          </cell>
          <cell r="O49" t="str">
            <v>Total</v>
          </cell>
          <cell r="P49" t="str">
            <v>Total</v>
          </cell>
          <cell r="Q49" t="str">
            <v>Total</v>
          </cell>
          <cell r="R49">
            <v>0.1842154</v>
          </cell>
          <cell r="S49">
            <v>0.40966599999999997</v>
          </cell>
          <cell r="T49">
            <v>0.29803740000000001</v>
          </cell>
          <cell r="U49">
            <v>3.9473600000000003E-6</v>
          </cell>
          <cell r="V49">
            <v>1.3472870000000001E-5</v>
          </cell>
          <cell r="W49">
            <v>2.4944150000000001E-5</v>
          </cell>
          <cell r="X49">
            <v>3.2720650000000002E-3</v>
          </cell>
          <cell r="Y49">
            <v>4.1516300000000002E-8</v>
          </cell>
          <cell r="Z49">
            <v>9.3553550000000001E-7</v>
          </cell>
          <cell r="AA49">
            <v>0</v>
          </cell>
          <cell r="AB49">
            <v>3.5616399999999999E-7</v>
          </cell>
          <cell r="AD49">
            <v>0.34965508409289525</v>
          </cell>
          <cell r="AE49">
            <v>1.1934197774772624</v>
          </cell>
          <cell r="AF49">
            <v>2.2095397597066881</v>
          </cell>
          <cell r="AG49">
            <v>289.8378062128661</v>
          </cell>
          <cell r="AH49">
            <v>3.6774921384737824E-3</v>
          </cell>
          <cell r="AI49">
            <v>8.2869245248568368E-2</v>
          </cell>
        </row>
        <row r="50">
          <cell r="I50" t="str">
            <v>Bore/Drill Rigs (&gt;25 and &lt;=50)</v>
          </cell>
          <cell r="J50" t="str">
            <v>Construction and Mining Equipment</v>
          </cell>
          <cell r="K50" t="str">
            <v>U</v>
          </cell>
          <cell r="L50" t="str">
            <v>P</v>
          </cell>
          <cell r="M50" t="str">
            <v>NHH</v>
          </cell>
          <cell r="N50" t="str">
            <v>P</v>
          </cell>
          <cell r="O50" t="str">
            <v>Total</v>
          </cell>
          <cell r="P50" t="str">
            <v>Total</v>
          </cell>
          <cell r="Q50" t="str">
            <v>Total</v>
          </cell>
          <cell r="R50">
            <v>0.80440710000000004</v>
          </cell>
          <cell r="S50">
            <v>1.8535330000000001</v>
          </cell>
          <cell r="T50">
            <v>2.6242000000000001</v>
          </cell>
          <cell r="U50">
            <v>1.948296E-5</v>
          </cell>
          <cell r="V50">
            <v>2.0525750000000001E-4</v>
          </cell>
          <cell r="W50">
            <v>1.847137E-4</v>
          </cell>
          <cell r="X50">
            <v>2.8738059999999999E-2</v>
          </cell>
          <cell r="Y50">
            <v>3.7151129999999997E-7</v>
          </cell>
          <cell r="Z50">
            <v>4.1097330000000001E-6</v>
          </cell>
          <cell r="AA50">
            <v>0</v>
          </cell>
          <cell r="AB50">
            <v>1.757917E-6</v>
          </cell>
          <cell r="AD50">
            <v>0.19071623016153474</v>
          </cell>
          <cell r="AE50">
            <v>2.0092396952198852</v>
          </cell>
          <cell r="AF50">
            <v>1.8081390365318557</v>
          </cell>
          <cell r="AG50">
            <v>281.31323296644837</v>
          </cell>
          <cell r="AH50">
            <v>3.6366771064771973E-3</v>
          </cell>
          <cell r="AI50">
            <v>4.0229656311487297E-2</v>
          </cell>
        </row>
        <row r="51">
          <cell r="I51" t="str">
            <v>Bore/Drill Rigs (&gt;50 and &lt;=120)</v>
          </cell>
          <cell r="J51" t="str">
            <v>Construction and Mining Equipment</v>
          </cell>
          <cell r="K51" t="str">
            <v>U</v>
          </cell>
          <cell r="L51" t="str">
            <v>P</v>
          </cell>
          <cell r="M51" t="str">
            <v>NHH</v>
          </cell>
          <cell r="N51" t="str">
            <v>P</v>
          </cell>
          <cell r="O51" t="str">
            <v>Total</v>
          </cell>
          <cell r="P51" t="str">
            <v>Total</v>
          </cell>
          <cell r="Q51" t="str">
            <v>Total</v>
          </cell>
          <cell r="R51">
            <v>2.468486</v>
          </cell>
          <cell r="S51">
            <v>5.6879419999999996</v>
          </cell>
          <cell r="T51">
            <v>19.955480000000001</v>
          </cell>
          <cell r="U51">
            <v>9.2948239999999995E-5</v>
          </cell>
          <cell r="V51">
            <v>1.326416E-3</v>
          </cell>
          <cell r="W51">
            <v>8.4290419999999997E-4</v>
          </cell>
          <cell r="X51">
            <v>0.2191352</v>
          </cell>
          <cell r="Y51">
            <v>2.570568E-6</v>
          </cell>
          <cell r="Z51">
            <v>2.732751E-5</v>
          </cell>
          <cell r="AA51">
            <v>0</v>
          </cell>
          <cell r="AB51">
            <v>8.3865709999999993E-6</v>
          </cell>
          <cell r="AD51">
            <v>0.12354005972634743</v>
          </cell>
          <cell r="AE51">
            <v>1.7629759515831915</v>
          </cell>
          <cell r="AF51">
            <v>1.1203271327309599</v>
          </cell>
          <cell r="AG51">
            <v>291.25861550627627</v>
          </cell>
          <cell r="AH51">
            <v>3.4166125603953068E-3</v>
          </cell>
          <cell r="AI51">
            <v>3.6321744420038035E-2</v>
          </cell>
        </row>
        <row r="52">
          <cell r="I52" t="str">
            <v>Bore/Drill Rigs (&gt;120 and &lt;=175)</v>
          </cell>
          <cell r="J52" t="str">
            <v>Construction and Mining Equipment</v>
          </cell>
          <cell r="K52" t="str">
            <v>U</v>
          </cell>
          <cell r="L52" t="str">
            <v>P</v>
          </cell>
          <cell r="M52" t="str">
            <v>NHH</v>
          </cell>
          <cell r="N52" t="str">
            <v>P</v>
          </cell>
          <cell r="O52" t="str">
            <v>Total</v>
          </cell>
          <cell r="P52" t="str">
            <v>Total</v>
          </cell>
          <cell r="Q52" t="str">
            <v>Total</v>
          </cell>
          <cell r="R52">
            <v>0.57106769999999996</v>
          </cell>
          <cell r="S52">
            <v>1.3158669999999999</v>
          </cell>
          <cell r="T52">
            <v>8.4337339999999994</v>
          </cell>
          <cell r="U52">
            <v>3.4195919999999997E-5</v>
          </cell>
          <cell r="V52">
            <v>4.9579949999999995E-4</v>
          </cell>
          <cell r="W52">
            <v>2.3661130000000001E-4</v>
          </cell>
          <cell r="X52">
            <v>9.273555E-2</v>
          </cell>
          <cell r="Y52">
            <v>1.0434339999999999E-6</v>
          </cell>
          <cell r="Z52">
            <v>8.0298679999999999E-6</v>
          </cell>
          <cell r="AA52">
            <v>0</v>
          </cell>
          <cell r="AB52">
            <v>3.0854429999999998E-6</v>
          </cell>
          <cell r="AD52">
            <v>0.13471851583784683</v>
          </cell>
          <cell r="AE52">
            <v>1.9532556162590899</v>
          </cell>
          <cell r="AF52">
            <v>0.93215574157570646</v>
          </cell>
          <cell r="AG52">
            <v>365.341703378837</v>
          </cell>
          <cell r="AH52">
            <v>4.1107208068900582E-3</v>
          </cell>
          <cell r="AI52">
            <v>3.1634531234539666E-2</v>
          </cell>
        </row>
        <row r="53">
          <cell r="I53" t="str">
            <v>Bore/Drill Rigs (&gt;175 and &lt;=250)</v>
          </cell>
          <cell r="J53" t="str">
            <v>Construction and Mining Equipment</v>
          </cell>
          <cell r="K53" t="str">
            <v>U</v>
          </cell>
          <cell r="L53" t="str">
            <v>N</v>
          </cell>
          <cell r="M53" t="str">
            <v>NHH</v>
          </cell>
          <cell r="N53" t="str">
            <v>P</v>
          </cell>
          <cell r="O53" t="str">
            <v>Total</v>
          </cell>
          <cell r="P53" t="str">
            <v>Total</v>
          </cell>
          <cell r="Q53" t="str">
            <v>Total</v>
          </cell>
          <cell r="R53">
            <v>0.49124089999999998</v>
          </cell>
          <cell r="S53">
            <v>1.131929</v>
          </cell>
          <cell r="T53">
            <v>9.6176399999999997</v>
          </cell>
          <cell r="U53">
            <v>3.2832369999999999E-5</v>
          </cell>
          <cell r="V53">
            <v>1.937397E-4</v>
          </cell>
          <cell r="W53">
            <v>1.7704369999999999E-4</v>
          </cell>
          <cell r="X53">
            <v>0.1063634</v>
          </cell>
          <cell r="Y53">
            <v>1.196771E-6</v>
          </cell>
          <cell r="Z53">
            <v>4.9808260000000001E-6</v>
          </cell>
          <cell r="AA53">
            <v>0</v>
          </cell>
          <cell r="AB53">
            <v>2.9624129999999999E-6</v>
          </cell>
          <cell r="AD53">
            <v>0.10525581044040749</v>
          </cell>
          <cell r="AE53">
            <v>0.62110134413024154</v>
          </cell>
          <cell r="AF53">
            <v>0.56757639265360271</v>
          </cell>
          <cell r="AG53">
            <v>340.98561475145527</v>
          </cell>
          <cell r="AH53">
            <v>3.8366740359156806E-3</v>
          </cell>
          <cell r="AI53">
            <v>1.5967804861258969E-2</v>
          </cell>
        </row>
        <row r="54">
          <cell r="I54" t="str">
            <v>Bore/Drill Rigs (&gt;250 and &lt;=500)</v>
          </cell>
          <cell r="J54" t="str">
            <v>Construction and Mining Equipment</v>
          </cell>
          <cell r="K54" t="str">
            <v>U</v>
          </cell>
          <cell r="L54" t="str">
            <v>N</v>
          </cell>
          <cell r="M54" t="str">
            <v>NHH</v>
          </cell>
          <cell r="N54" t="str">
            <v>P</v>
          </cell>
          <cell r="O54" t="str">
            <v>Total</v>
          </cell>
          <cell r="P54" t="str">
            <v>Total</v>
          </cell>
          <cell r="Q54" t="str">
            <v>Total</v>
          </cell>
          <cell r="R54">
            <v>1.093011</v>
          </cell>
          <cell r="S54">
            <v>2.5185420000000001</v>
          </cell>
          <cell r="T54">
            <v>35.412739999999999</v>
          </cell>
          <cell r="U54">
            <v>1.203458E-4</v>
          </cell>
          <cell r="V54">
            <v>6.9349989999999996E-4</v>
          </cell>
          <cell r="W54">
            <v>6.3484939999999997E-4</v>
          </cell>
          <cell r="X54">
            <v>0.39166980000000001</v>
          </cell>
          <cell r="Y54">
            <v>3.8443669999999997E-6</v>
          </cell>
          <cell r="Z54">
            <v>1.817052E-5</v>
          </cell>
          <cell r="AA54">
            <v>0</v>
          </cell>
          <cell r="AB54">
            <v>1.08586E-5</v>
          </cell>
          <cell r="AD54">
            <v>8.669913764392255E-2</v>
          </cell>
          <cell r="AE54">
            <v>0.49960898748561677</v>
          </cell>
          <cell r="AF54">
            <v>0.45735618121913385</v>
          </cell>
          <cell r="AG54">
            <v>282.16550890157879</v>
          </cell>
          <cell r="AH54">
            <v>2.7695466205447435E-3</v>
          </cell>
          <cell r="AI54">
            <v>1.3090348101401526E-2</v>
          </cell>
        </row>
        <row r="55">
          <cell r="I55" t="str">
            <v>Bore/Drill Rigs (&gt;500 and &lt;=750)</v>
          </cell>
          <cell r="J55" t="str">
            <v>Construction and Mining Equipment</v>
          </cell>
          <cell r="K55" t="str">
            <v>U</v>
          </cell>
          <cell r="L55" t="str">
            <v>N</v>
          </cell>
          <cell r="M55" t="str">
            <v>NHH</v>
          </cell>
          <cell r="N55" t="str">
            <v>P</v>
          </cell>
          <cell r="O55" t="str">
            <v>Total</v>
          </cell>
          <cell r="P55" t="str">
            <v>Total</v>
          </cell>
          <cell r="Q55" t="str">
            <v>Total</v>
          </cell>
          <cell r="R55">
            <v>23.114940000000001</v>
          </cell>
          <cell r="S55">
            <v>53.261980000000001</v>
          </cell>
          <cell r="T55">
            <v>1479.7149999999999</v>
          </cell>
          <cell r="U55">
            <v>5.0345110000000002E-3</v>
          </cell>
          <cell r="V55">
            <v>2.8977719999999998E-2</v>
          </cell>
          <cell r="W55">
            <v>2.668769E-2</v>
          </cell>
          <cell r="X55">
            <v>16.365829999999999</v>
          </cell>
          <cell r="Y55">
            <v>1.6455389999999999E-4</v>
          </cell>
          <cell r="Z55">
            <v>7.6202289999999998E-4</v>
          </cell>
          <cell r="AA55">
            <v>0</v>
          </cell>
          <cell r="AB55">
            <v>4.5425590000000002E-4</v>
          </cell>
          <cell r="AD55">
            <v>0.1143356763229606</v>
          </cell>
          <cell r="AE55">
            <v>0.65809513863359936</v>
          </cell>
          <cell r="AF55">
            <v>0.60608767875321201</v>
          </cell>
          <cell r="AG55">
            <v>371.67427812484618</v>
          </cell>
          <cell r="AH55">
            <v>3.7370822008494613E-3</v>
          </cell>
          <cell r="AI55">
            <v>1.7305832412538923E-2</v>
          </cell>
        </row>
        <row r="56">
          <cell r="I56" t="str">
            <v>Bore/Drill Rigs (&gt;750 and &lt;=1000)</v>
          </cell>
          <cell r="J56" t="str">
            <v>Construction and Mining Equipment</v>
          </cell>
          <cell r="K56" t="str">
            <v>U</v>
          </cell>
          <cell r="L56" t="str">
            <v>N</v>
          </cell>
          <cell r="M56" t="str">
            <v>NHH</v>
          </cell>
          <cell r="N56" t="str">
            <v>P</v>
          </cell>
          <cell r="O56" t="str">
            <v>Total</v>
          </cell>
          <cell r="P56" t="str">
            <v>Total</v>
          </cell>
          <cell r="Q56" t="str">
            <v>Total</v>
          </cell>
          <cell r="R56">
            <v>38.773440000000001</v>
          </cell>
          <cell r="S56">
            <v>89.253309999999999</v>
          </cell>
          <cell r="T56">
            <v>3742.4659999999999</v>
          </cell>
          <cell r="U56">
            <v>1.3455689999999999E-2</v>
          </cell>
          <cell r="V56">
            <v>7.3381580000000002E-2</v>
          </cell>
          <cell r="W56">
            <v>0.1960385</v>
          </cell>
          <cell r="X56">
            <v>41.38897</v>
          </cell>
          <cell r="Y56">
            <v>4.1615469999999998E-4</v>
          </cell>
          <cell r="Z56">
            <v>3.813159E-3</v>
          </cell>
          <cell r="AA56">
            <v>0</v>
          </cell>
          <cell r="AB56">
            <v>1.2140849999999999E-3</v>
          </cell>
          <cell r="AD56">
            <v>0.13676805899971667</v>
          </cell>
          <cell r="AE56">
            <v>0.74587451575745489</v>
          </cell>
          <cell r="AF56">
            <v>1.9925997948983629</v>
          </cell>
          <cell r="AG56">
            <v>420.6911047220546</v>
          </cell>
          <cell r="AH56">
            <v>4.2299332522233628E-3</v>
          </cell>
          <cell r="AI56">
            <v>3.8758202298603828E-2</v>
          </cell>
        </row>
        <row r="57">
          <cell r="I57" t="str">
            <v>Excavators (&lt;=25)</v>
          </cell>
          <cell r="J57" t="str">
            <v>Construction and Mining Equipment</v>
          </cell>
          <cell r="K57" t="str">
            <v>U</v>
          </cell>
          <cell r="L57" t="str">
            <v>P</v>
          </cell>
          <cell r="M57" t="str">
            <v>NHH</v>
          </cell>
          <cell r="N57" t="str">
            <v>NP</v>
          </cell>
          <cell r="O57" t="str">
            <v>Total</v>
          </cell>
          <cell r="P57" t="str">
            <v>Total</v>
          </cell>
          <cell r="Q57" t="str">
            <v>Total</v>
          </cell>
          <cell r="R57">
            <v>0.22719890000000001</v>
          </cell>
          <cell r="S57">
            <v>0.86971100000000001</v>
          </cell>
          <cell r="T57">
            <v>0.65059129999999998</v>
          </cell>
          <cell r="U57">
            <v>8.6167660000000006E-6</v>
          </cell>
          <cell r="V57">
            <v>2.941018E-5</v>
          </cell>
          <cell r="W57">
            <v>5.4451070000000002E-5</v>
          </cell>
          <cell r="X57">
            <v>7.1426509999999999E-3</v>
          </cell>
          <cell r="Y57">
            <v>9.0626710000000002E-8</v>
          </cell>
          <cell r="Z57">
            <v>2.0340049999999998E-6</v>
          </cell>
          <cell r="AA57">
            <v>0</v>
          </cell>
          <cell r="AB57">
            <v>7.7747690000000003E-7</v>
          </cell>
          <cell r="AD57">
            <v>0.35952771047853838</v>
          </cell>
          <cell r="AE57">
            <v>1.2271163775553029</v>
          </cell>
          <cell r="AF57">
            <v>2.2719276037212364</v>
          </cell>
          <cell r="AG57">
            <v>298.02143411777013</v>
          </cell>
          <cell r="AH57">
            <v>3.7813274208099014E-3</v>
          </cell>
          <cell r="AI57">
            <v>8.4867241462968715E-2</v>
          </cell>
        </row>
        <row r="58">
          <cell r="I58" t="str">
            <v>Excavators (&gt;25 and &lt;=50)</v>
          </cell>
          <cell r="J58" t="str">
            <v>Construction and Mining Equipment</v>
          </cell>
          <cell r="K58" t="str">
            <v>U</v>
          </cell>
          <cell r="L58" t="str">
            <v>P</v>
          </cell>
          <cell r="M58" t="str">
            <v>NHH</v>
          </cell>
          <cell r="N58" t="str">
            <v>NP</v>
          </cell>
          <cell r="O58" t="str">
            <v>Total</v>
          </cell>
          <cell r="P58" t="str">
            <v>Total</v>
          </cell>
          <cell r="Q58" t="str">
            <v>Total</v>
          </cell>
          <cell r="R58">
            <v>8.5537340000000004</v>
          </cell>
          <cell r="S58">
            <v>33.17633</v>
          </cell>
          <cell r="T58">
            <v>38.26708</v>
          </cell>
          <cell r="U58">
            <v>8.711204E-4</v>
          </cell>
          <cell r="V58">
            <v>4.2608120000000001E-3</v>
          </cell>
          <cell r="W58">
            <v>3.4511709999999998E-3</v>
          </cell>
          <cell r="X58">
            <v>0.41462260000000001</v>
          </cell>
          <cell r="Y58">
            <v>5.360034E-6</v>
          </cell>
          <cell r="Z58">
            <v>2.1359140000000001E-4</v>
          </cell>
          <cell r="AA58">
            <v>0</v>
          </cell>
          <cell r="AB58">
            <v>7.8599789999999998E-5</v>
          </cell>
          <cell r="AD58">
            <v>0.47641220525597616</v>
          </cell>
          <cell r="AE58">
            <v>2.3302207606447127</v>
          </cell>
          <cell r="AF58">
            <v>1.8874313893067738</v>
          </cell>
          <cell r="AG58">
            <v>226.75541430893657</v>
          </cell>
          <cell r="AH58">
            <v>2.9313808036030508E-3</v>
          </cell>
          <cell r="AI58">
            <v>0.11681226831298097</v>
          </cell>
        </row>
        <row r="59">
          <cell r="I59" t="str">
            <v>Excavators (&gt;50 and &lt;=120)</v>
          </cell>
          <cell r="J59" t="str">
            <v>Construction and Mining Equipment</v>
          </cell>
          <cell r="K59" t="str">
            <v>U</v>
          </cell>
          <cell r="L59" t="str">
            <v>P</v>
          </cell>
          <cell r="M59" t="str">
            <v>NHH</v>
          </cell>
          <cell r="N59" t="str">
            <v>NP</v>
          </cell>
          <cell r="O59" t="str">
            <v>Total</v>
          </cell>
          <cell r="P59" t="str">
            <v>Total</v>
          </cell>
          <cell r="Q59" t="str">
            <v>Total</v>
          </cell>
          <cell r="R59">
            <v>23.229559999999999</v>
          </cell>
          <cell r="S59">
            <v>90.097639999999998</v>
          </cell>
          <cell r="T59">
            <v>302.89780000000002</v>
          </cell>
          <cell r="U59">
            <v>3.4413059999999999E-3</v>
          </cell>
          <cell r="V59">
            <v>2.2700919999999999E-2</v>
          </cell>
          <cell r="W59">
            <v>2.1850069999999999E-2</v>
          </cell>
          <cell r="X59">
            <v>3.3136549999999998</v>
          </cell>
          <cell r="Y59">
            <v>3.8870879999999999E-5</v>
          </cell>
          <cell r="Z59">
            <v>1.543368E-3</v>
          </cell>
          <cell r="AA59">
            <v>0</v>
          </cell>
          <cell r="AB59">
            <v>3.1050350000000001E-4</v>
          </cell>
          <cell r="AD59">
            <v>0.28875643535169182</v>
          </cell>
          <cell r="AE59">
            <v>1.9048107719580671</v>
          </cell>
          <cell r="AF59">
            <v>1.8334168264562756</v>
          </cell>
          <cell r="AG59">
            <v>278.04537166567297</v>
          </cell>
          <cell r="AH59">
            <v>3.2616154296605331E-3</v>
          </cell>
          <cell r="AI59">
            <v>0.12950241626750711</v>
          </cell>
        </row>
        <row r="60">
          <cell r="I60" t="str">
            <v>Excavators (&gt;120 and &lt;=175)</v>
          </cell>
          <cell r="J60" t="str">
            <v>Construction and Mining Equipment</v>
          </cell>
          <cell r="K60" t="str">
            <v>U</v>
          </cell>
          <cell r="L60" t="str">
            <v>P</v>
          </cell>
          <cell r="M60" t="str">
            <v>NHH</v>
          </cell>
          <cell r="N60" t="str">
            <v>NP</v>
          </cell>
          <cell r="O60" t="str">
            <v>Total</v>
          </cell>
          <cell r="P60" t="str">
            <v>Total</v>
          </cell>
          <cell r="Q60" t="str">
            <v>Total</v>
          </cell>
          <cell r="R60">
            <v>44.813470000000002</v>
          </cell>
          <cell r="S60">
            <v>173.8125</v>
          </cell>
          <cell r="T60">
            <v>888.53830000000005</v>
          </cell>
          <cell r="U60">
            <v>7.8170110000000004E-3</v>
          </cell>
          <cell r="V60">
            <v>5.7680420000000003E-2</v>
          </cell>
          <cell r="W60">
            <v>5.0456510000000003E-2</v>
          </cell>
          <cell r="X60">
            <v>9.7440020000000001</v>
          </cell>
          <cell r="Y60">
            <v>1.096367E-4</v>
          </cell>
          <cell r="Z60">
            <v>2.6910380000000002E-3</v>
          </cell>
          <cell r="AA60">
            <v>0</v>
          </cell>
          <cell r="AB60">
            <v>7.0531649999999995E-4</v>
          </cell>
          <cell r="AD60">
            <v>0.23314425040776704</v>
          </cell>
          <cell r="AE60">
            <v>1.720332526601942</v>
          </cell>
          <cell r="AF60">
            <v>1.5048776574757283</v>
          </cell>
          <cell r="AG60">
            <v>290.61722469902912</v>
          </cell>
          <cell r="AH60">
            <v>3.2699411883495145E-3</v>
          </cell>
          <cell r="AI60">
            <v>8.0260861514563117E-2</v>
          </cell>
        </row>
        <row r="61">
          <cell r="I61" t="str">
            <v>Excavators (&gt;175 and &lt;=250)</v>
          </cell>
          <cell r="J61" t="str">
            <v>Construction and Mining Equipment</v>
          </cell>
          <cell r="K61" t="str">
            <v>U</v>
          </cell>
          <cell r="L61" t="str">
            <v>N</v>
          </cell>
          <cell r="M61" t="str">
            <v>NHH</v>
          </cell>
          <cell r="N61" t="str">
            <v>NP</v>
          </cell>
          <cell r="O61" t="str">
            <v>Total</v>
          </cell>
          <cell r="P61" t="str">
            <v>Total</v>
          </cell>
          <cell r="Q61" t="str">
            <v>Total</v>
          </cell>
          <cell r="R61">
            <v>18.22504</v>
          </cell>
          <cell r="S61">
            <v>70.687259999999995</v>
          </cell>
          <cell r="T61">
            <v>507.57159999999999</v>
          </cell>
          <cell r="U61">
            <v>3.5056530000000001E-3</v>
          </cell>
          <cell r="V61">
            <v>1.1836060000000001E-2</v>
          </cell>
          <cell r="W61">
            <v>2.4423170000000001E-2</v>
          </cell>
          <cell r="X61">
            <v>5.6033879999999998</v>
          </cell>
          <cell r="Y61">
            <v>6.3047720000000004E-5</v>
          </cell>
          <cell r="Z61">
            <v>8.1711930000000004E-4</v>
          </cell>
          <cell r="AA61">
            <v>0</v>
          </cell>
          <cell r="AB61">
            <v>3.1630930000000002E-4</v>
          </cell>
          <cell r="AD61">
            <v>0.17996614391900323</v>
          </cell>
          <cell r="AE61">
            <v>0.60761577868487204</v>
          </cell>
          <cell r="AF61">
            <v>1.2537874476390796</v>
          </cell>
          <cell r="AG61">
            <v>287.65543287998435</v>
          </cell>
          <cell r="AH61">
            <v>3.2366167020195726E-3</v>
          </cell>
          <cell r="AI61">
            <v>4.1947622751822615E-2</v>
          </cell>
        </row>
        <row r="62">
          <cell r="I62" t="str">
            <v>Excavators (&gt;250 and &lt;=500)</v>
          </cell>
          <cell r="J62" t="str">
            <v>Construction and Mining Equipment</v>
          </cell>
          <cell r="K62" t="str">
            <v>U</v>
          </cell>
          <cell r="L62" t="str">
            <v>N</v>
          </cell>
          <cell r="M62" t="str">
            <v>NHH</v>
          </cell>
          <cell r="N62" t="str">
            <v>NP</v>
          </cell>
          <cell r="O62" t="str">
            <v>Total</v>
          </cell>
          <cell r="P62" t="str">
            <v>Total</v>
          </cell>
          <cell r="Q62" t="str">
            <v>Total</v>
          </cell>
          <cell r="R62">
            <v>13.14683</v>
          </cell>
          <cell r="S62">
            <v>50.991050000000001</v>
          </cell>
          <cell r="T62">
            <v>539.20830000000001</v>
          </cell>
          <cell r="U62">
            <v>3.604655E-3</v>
          </cell>
          <cell r="V62">
            <v>1.2121059999999999E-2</v>
          </cell>
          <cell r="W62">
            <v>2.2971399999999999E-2</v>
          </cell>
          <cell r="X62">
            <v>5.9538549999999999</v>
          </cell>
          <cell r="Y62">
            <v>5.8439030000000003E-5</v>
          </cell>
          <cell r="Z62">
            <v>8.2330100000000002E-4</v>
          </cell>
          <cell r="AA62">
            <v>0</v>
          </cell>
          <cell r="AB62">
            <v>3.2524209999999998E-4</v>
          </cell>
          <cell r="AD62">
            <v>0.12826341155947957</v>
          </cell>
          <cell r="AE62">
            <v>0.43130022354903458</v>
          </cell>
          <cell r="AF62">
            <v>0.81738477948581167</v>
          </cell>
          <cell r="AG62">
            <v>211.85432565126627</v>
          </cell>
          <cell r="AH62">
            <v>2.0794193497094102E-3</v>
          </cell>
          <cell r="AI62">
            <v>2.9295284847046691E-2</v>
          </cell>
        </row>
        <row r="63">
          <cell r="I63" t="str">
            <v>Excavators (&gt;500 and &lt;=750)</v>
          </cell>
          <cell r="J63" t="str">
            <v>Construction and Mining Equipment</v>
          </cell>
          <cell r="K63" t="str">
            <v>U</v>
          </cell>
          <cell r="L63" t="str">
            <v>N</v>
          </cell>
          <cell r="M63" t="str">
            <v>NHH</v>
          </cell>
          <cell r="N63" t="str">
            <v>NP</v>
          </cell>
          <cell r="O63" t="str">
            <v>Total</v>
          </cell>
          <cell r="P63" t="str">
            <v>Total</v>
          </cell>
          <cell r="Q63" t="str">
            <v>Total</v>
          </cell>
          <cell r="R63">
            <v>11.68174</v>
          </cell>
          <cell r="S63">
            <v>45.308570000000003</v>
          </cell>
          <cell r="T63">
            <v>794.14419999999996</v>
          </cell>
          <cell r="U63">
            <v>5.3329229999999998E-3</v>
          </cell>
          <cell r="V63">
            <v>1.785165E-2</v>
          </cell>
          <cell r="W63">
            <v>3.4869280000000002E-2</v>
          </cell>
          <cell r="X63">
            <v>8.7687209999999993</v>
          </cell>
          <cell r="Y63">
            <v>8.8167060000000002E-5</v>
          </cell>
          <cell r="Z63">
            <v>1.232463E-3</v>
          </cell>
          <cell r="AA63">
            <v>0</v>
          </cell>
          <cell r="AB63">
            <v>4.8118109999999999E-4</v>
          </cell>
          <cell r="AD63">
            <v>0.14237270478410596</v>
          </cell>
          <cell r="AE63">
            <v>0.47658436008905164</v>
          </cell>
          <cell r="AF63">
            <v>0.93090294149649844</v>
          </cell>
          <cell r="AG63">
            <v>234.09798458878751</v>
          </cell>
          <cell r="AH63">
            <v>2.3537903706958747E-3</v>
          </cell>
          <cell r="AI63">
            <v>3.2902986009048618E-2</v>
          </cell>
        </row>
        <row r="64">
          <cell r="I64" t="str">
            <v>Concrete/Industrial Saws (&lt;=25)</v>
          </cell>
          <cell r="J64" t="str">
            <v>Construction and Mining Equipment</v>
          </cell>
          <cell r="K64" t="str">
            <v>U</v>
          </cell>
          <cell r="L64" t="str">
            <v>P</v>
          </cell>
          <cell r="M64" t="str">
            <v>NHH</v>
          </cell>
          <cell r="N64" t="str">
            <v>NP</v>
          </cell>
          <cell r="O64" t="str">
            <v>Total</v>
          </cell>
          <cell r="P64" t="str">
            <v>Total</v>
          </cell>
          <cell r="Q64" t="str">
            <v>Total</v>
          </cell>
          <cell r="R64">
            <v>2.456204E-2</v>
          </cell>
          <cell r="S64">
            <v>3.987214E-2</v>
          </cell>
          <cell r="T64">
            <v>2.9894790000000001E-2</v>
          </cell>
          <cell r="U64">
            <v>3.9594199999999999E-7</v>
          </cell>
          <cell r="V64">
            <v>1.351403E-6</v>
          </cell>
          <cell r="W64">
            <v>2.5020369999999999E-6</v>
          </cell>
          <cell r="X64">
            <v>3.2820609999999997E-4</v>
          </cell>
          <cell r="Y64">
            <v>4.1643140000000001E-9</v>
          </cell>
          <cell r="Z64">
            <v>9.3291480000000005E-8</v>
          </cell>
          <cell r="AA64">
            <v>0</v>
          </cell>
          <cell r="AB64">
            <v>3.5725209999999998E-8</v>
          </cell>
          <cell r="AD64">
            <v>0.36035044258973814</v>
          </cell>
          <cell r="AE64">
            <v>1.2299242544794435</v>
          </cell>
          <cell r="AF64">
            <v>2.2771268022233069</v>
          </cell>
          <cell r="AG64">
            <v>298.70337927184244</v>
          </cell>
          <cell r="AH64">
            <v>3.7899803329342241E-3</v>
          </cell>
          <cell r="AI64">
            <v>8.4905430865762424E-2</v>
          </cell>
        </row>
        <row r="65">
          <cell r="I65" t="str">
            <v>Concrete/Industrial Saws (&gt;25 and &lt;=50)</v>
          </cell>
          <cell r="J65" t="str">
            <v>Construction and Mining Equipment</v>
          </cell>
          <cell r="K65" t="str">
            <v>U</v>
          </cell>
          <cell r="L65" t="str">
            <v>P</v>
          </cell>
          <cell r="M65" t="str">
            <v>NHH</v>
          </cell>
          <cell r="N65" t="str">
            <v>NP</v>
          </cell>
          <cell r="O65" t="str">
            <v>Total</v>
          </cell>
          <cell r="P65" t="str">
            <v>Total</v>
          </cell>
          <cell r="Q65" t="str">
            <v>Total</v>
          </cell>
          <cell r="R65">
            <v>0.2149179</v>
          </cell>
          <cell r="S65">
            <v>0.34180939999999999</v>
          </cell>
          <cell r="T65">
            <v>0.47482530000000001</v>
          </cell>
          <cell r="U65">
            <v>1.072749E-5</v>
          </cell>
          <cell r="V65">
            <v>4.4474129999999997E-5</v>
          </cell>
          <cell r="W65">
            <v>4.2216589999999998E-5</v>
          </cell>
          <cell r="X65">
            <v>5.158251E-3</v>
          </cell>
          <cell r="Y65">
            <v>6.6683310000000002E-8</v>
          </cell>
          <cell r="Z65">
            <v>2.8527420000000001E-6</v>
          </cell>
          <cell r="AA65">
            <v>0</v>
          </cell>
          <cell r="AB65">
            <v>9.6792429999999993E-7</v>
          </cell>
          <cell r="AD65">
            <v>0.56943892871290258</v>
          </cell>
          <cell r="AE65">
            <v>2.3607853228144107</v>
          </cell>
          <cell r="AF65">
            <v>2.2409500995584088</v>
          </cell>
          <cell r="AG65">
            <v>273.81138770320541</v>
          </cell>
          <cell r="AH65">
            <v>3.5396977866612219E-3</v>
          </cell>
          <cell r="AI65">
            <v>0.15142986368426381</v>
          </cell>
        </row>
        <row r="66">
          <cell r="I66" t="str">
            <v>Concrete/Industrial Saws (&gt;50 and &lt;=120)</v>
          </cell>
          <cell r="J66" t="str">
            <v>Construction and Mining Equipment</v>
          </cell>
          <cell r="K66" t="str">
            <v>U</v>
          </cell>
          <cell r="L66" t="str">
            <v>P</v>
          </cell>
          <cell r="M66" t="str">
            <v>NHH</v>
          </cell>
          <cell r="N66" t="str">
            <v>NP</v>
          </cell>
          <cell r="O66" t="str">
            <v>Total</v>
          </cell>
          <cell r="P66" t="str">
            <v>Total</v>
          </cell>
          <cell r="Q66" t="str">
            <v>Total</v>
          </cell>
          <cell r="R66">
            <v>0.37457119999999999</v>
          </cell>
          <cell r="S66">
            <v>0.59572480000000005</v>
          </cell>
          <cell r="T66">
            <v>2.0150220000000001</v>
          </cell>
          <cell r="U66">
            <v>2.1768120000000001E-5</v>
          </cell>
          <cell r="V66">
            <v>1.3965289999999999E-4</v>
          </cell>
          <cell r="W66">
            <v>1.588215E-4</v>
          </cell>
          <cell r="X66">
            <v>2.2066599999999999E-2</v>
          </cell>
          <cell r="Y66">
            <v>2.5885249999999998E-7</v>
          </cell>
          <cell r="Z66">
            <v>1.15062E-5</v>
          </cell>
          <cell r="AA66">
            <v>0</v>
          </cell>
          <cell r="AB66">
            <v>1.964102E-6</v>
          </cell>
          <cell r="AD66">
            <v>0.27624666154573385</v>
          </cell>
          <cell r="AE66">
            <v>1.7722544436625769</v>
          </cell>
          <cell r="AF66">
            <v>2.0155120955179302</v>
          </cell>
          <cell r="AG66">
            <v>280.0344991512859</v>
          </cell>
          <cell r="AH66">
            <v>3.2849478484024836E-3</v>
          </cell>
          <cell r="AI66">
            <v>0.14601855084763971</v>
          </cell>
        </row>
        <row r="67">
          <cell r="I67" t="str">
            <v>Concrete/Industrial Saws (&gt;120 and &lt;=175)</v>
          </cell>
          <cell r="J67" t="str">
            <v>Construction and Mining Equipment</v>
          </cell>
          <cell r="K67" t="str">
            <v>U</v>
          </cell>
          <cell r="L67" t="str">
            <v>P</v>
          </cell>
          <cell r="M67" t="str">
            <v>NHH</v>
          </cell>
          <cell r="N67" t="str">
            <v>NP</v>
          </cell>
          <cell r="O67" t="str">
            <v>Total</v>
          </cell>
          <cell r="P67" t="str">
            <v>Total</v>
          </cell>
          <cell r="Q67" t="str">
            <v>Total</v>
          </cell>
          <cell r="R67">
            <v>1.228102E-2</v>
          </cell>
          <cell r="S67">
            <v>1.9531960000000001E-2</v>
          </cell>
          <cell r="T67">
            <v>0.1423634</v>
          </cell>
          <cell r="U67">
            <v>1.093901E-6</v>
          </cell>
          <cell r="V67">
            <v>8.4527309999999994E-6</v>
          </cell>
          <cell r="W67">
            <v>9.1401359999999993E-6</v>
          </cell>
          <cell r="X67">
            <v>1.5631060000000001E-3</v>
          </cell>
          <cell r="Y67">
            <v>1.758763E-8</v>
          </cell>
          <cell r="Z67">
            <v>4.5739980000000002E-7</v>
          </cell>
          <cell r="AA67">
            <v>0</v>
          </cell>
          <cell r="AB67">
            <v>9.8700960000000005E-8</v>
          </cell>
          <cell r="AD67">
            <v>0.29033352433652332</v>
          </cell>
          <cell r="AE67">
            <v>2.2434490703441949</v>
          </cell>
          <cell r="AF67">
            <v>2.4258940231292709</v>
          </cell>
          <cell r="AG67">
            <v>414.86576380455415</v>
          </cell>
          <cell r="AH67">
            <v>4.6679531352716271E-3</v>
          </cell>
          <cell r="AI67">
            <v>0.12139900773911066</v>
          </cell>
        </row>
        <row r="68">
          <cell r="I68" t="str">
            <v>Cement and Mortar Mixers (&lt;=15)</v>
          </cell>
          <cell r="J68" t="str">
            <v>Construction and Mining Equipment</v>
          </cell>
          <cell r="K68" t="str">
            <v>U</v>
          </cell>
          <cell r="L68" t="str">
            <v>P</v>
          </cell>
          <cell r="M68" t="str">
            <v>NHH</v>
          </cell>
          <cell r="N68" t="str">
            <v>NP</v>
          </cell>
          <cell r="O68" t="str">
            <v>Total</v>
          </cell>
          <cell r="P68" t="str">
            <v>Total</v>
          </cell>
          <cell r="Q68" t="str">
            <v>Total</v>
          </cell>
          <cell r="R68">
            <v>3.1378010000000001</v>
          </cell>
          <cell r="S68">
            <v>2.5812490000000001</v>
          </cell>
          <cell r="T68">
            <v>0.74448420000000004</v>
          </cell>
          <cell r="U68">
            <v>9.4899610000000006E-6</v>
          </cell>
          <cell r="V68">
            <v>4.976158E-5</v>
          </cell>
          <cell r="W68">
            <v>5.9443130000000002E-5</v>
          </cell>
          <cell r="X68">
            <v>8.1497129999999994E-3</v>
          </cell>
          <cell r="Y68">
            <v>1.2681669999999999E-7</v>
          </cell>
          <cell r="Z68">
            <v>2.3698760000000001E-6</v>
          </cell>
          <cell r="AA68">
            <v>0</v>
          </cell>
          <cell r="AB68">
            <v>8.5626380000000004E-7</v>
          </cell>
          <cell r="AD68">
            <v>0.2223546977761541</v>
          </cell>
          <cell r="AE68">
            <v>1.1659395735940237</v>
          </cell>
          <cell r="AF68">
            <v>1.3927833007974046</v>
          </cell>
          <cell r="AG68">
            <v>190.95199348842362</v>
          </cell>
          <cell r="AH68">
            <v>2.971380915208102E-3</v>
          </cell>
          <cell r="AI68">
            <v>5.5527421213528799E-2</v>
          </cell>
        </row>
        <row r="69">
          <cell r="I69" t="str">
            <v>Cement and Mortar Mixers (&gt;15 and &lt;=25)</v>
          </cell>
          <cell r="J69" t="str">
            <v>Construction and Mining Equipment</v>
          </cell>
          <cell r="K69" t="str">
            <v>U</v>
          </cell>
          <cell r="L69" t="str">
            <v>P</v>
          </cell>
          <cell r="M69" t="str">
            <v>NHH</v>
          </cell>
          <cell r="N69" t="str">
            <v>NP</v>
          </cell>
          <cell r="O69" t="str">
            <v>Total</v>
          </cell>
          <cell r="P69" t="str">
            <v>Total</v>
          </cell>
          <cell r="Q69" t="str">
            <v>Total</v>
          </cell>
          <cell r="R69">
            <v>0.28246349999999998</v>
          </cell>
          <cell r="S69">
            <v>0.23236299999999999</v>
          </cell>
          <cell r="T69">
            <v>0.18579370000000001</v>
          </cell>
          <cell r="U69">
            <v>2.7503129999999999E-6</v>
          </cell>
          <cell r="V69">
            <v>8.839554E-6</v>
          </cell>
          <cell r="W69">
            <v>1.6379400000000001E-5</v>
          </cell>
          <cell r="X69">
            <v>2.0378710000000001E-3</v>
          </cell>
          <cell r="Y69">
            <v>2.5856720000000001E-8</v>
          </cell>
          <cell r="Z69">
            <v>7.7567329999999996E-7</v>
          </cell>
          <cell r="AA69">
            <v>0</v>
          </cell>
          <cell r="AB69">
            <v>2.4815629999999999E-7</v>
          </cell>
          <cell r="AD69">
            <v>0.42951484592641692</v>
          </cell>
          <cell r="AE69">
            <v>1.380468213751759</v>
          </cell>
          <cell r="AF69">
            <v>2.5579617546683422</v>
          </cell>
          <cell r="AG69">
            <v>318.2531764867901</v>
          </cell>
          <cell r="AH69">
            <v>4.0380295286254701E-3</v>
          </cell>
          <cell r="AI69">
            <v>0.12113646626356177</v>
          </cell>
        </row>
        <row r="70">
          <cell r="I70" t="str">
            <v>Cranes (&gt;25 and &lt;=50)</v>
          </cell>
          <cell r="J70" t="str">
            <v>Construction and Mining Equipment</v>
          </cell>
          <cell r="K70" t="str">
            <v>U</v>
          </cell>
          <cell r="L70" t="str">
            <v>P</v>
          </cell>
          <cell r="M70" t="str">
            <v>NHH</v>
          </cell>
          <cell r="N70" t="str">
            <v>P</v>
          </cell>
          <cell r="O70" t="str">
            <v>Total</v>
          </cell>
          <cell r="P70" t="str">
            <v>Total</v>
          </cell>
          <cell r="Q70" t="str">
            <v>Total</v>
          </cell>
          <cell r="R70">
            <v>0.2087774</v>
          </cell>
          <cell r="S70">
            <v>0.73207739999999999</v>
          </cell>
          <cell r="T70">
            <v>0.78687960000000001</v>
          </cell>
          <cell r="U70">
            <v>2.622155E-5</v>
          </cell>
          <cell r="V70">
            <v>9.491042E-5</v>
          </cell>
          <cell r="W70">
            <v>7.6447419999999997E-5</v>
          </cell>
          <cell r="X70">
            <v>8.4796070000000001E-3</v>
          </cell>
          <cell r="Y70">
            <v>1.096201E-7</v>
          </cell>
          <cell r="Z70">
            <v>6.1800229999999997E-6</v>
          </cell>
          <cell r="AA70">
            <v>0</v>
          </cell>
          <cell r="AB70">
            <v>2.3659289999999998E-6</v>
          </cell>
          <cell r="AD70">
            <v>0.64988183380609765</v>
          </cell>
          <cell r="AE70">
            <v>2.3522849639669245</v>
          </cell>
          <cell r="AF70">
            <v>1.8946930863867673</v>
          </cell>
          <cell r="AG70">
            <v>210.16082371618083</v>
          </cell>
          <cell r="AH70">
            <v>2.7168535654836499E-3</v>
          </cell>
          <cell r="AI70">
            <v>0.15316732535658115</v>
          </cell>
        </row>
        <row r="71">
          <cell r="I71" t="str">
            <v>Cranes (&gt;50 and &lt;=120)</v>
          </cell>
          <cell r="J71" t="str">
            <v>Construction and Mining Equipment</v>
          </cell>
          <cell r="K71" t="str">
            <v>U</v>
          </cell>
          <cell r="L71" t="str">
            <v>P</v>
          </cell>
          <cell r="M71" t="str">
            <v>NHH</v>
          </cell>
          <cell r="N71" t="str">
            <v>P</v>
          </cell>
          <cell r="O71" t="str">
            <v>Total</v>
          </cell>
          <cell r="P71" t="str">
            <v>Total</v>
          </cell>
          <cell r="Q71" t="str">
            <v>Total</v>
          </cell>
          <cell r="R71">
            <v>2.2904110000000002</v>
          </cell>
          <cell r="S71">
            <v>8.0313230000000004</v>
          </cell>
          <cell r="T71">
            <v>18.422090000000001</v>
          </cell>
          <cell r="U71">
            <v>2.7950289999999998E-4</v>
          </cell>
          <cell r="V71">
            <v>1.409195E-3</v>
          </cell>
          <cell r="W71">
            <v>1.6756379999999999E-3</v>
          </cell>
          <cell r="X71">
            <v>0.2011964</v>
          </cell>
          <cell r="Y71">
            <v>2.360137E-6</v>
          </cell>
          <cell r="Z71">
            <v>1.385964E-4</v>
          </cell>
          <cell r="AA71">
            <v>0</v>
          </cell>
          <cell r="AB71">
            <v>2.5219100000000001E-5</v>
          </cell>
          <cell r="AD71">
            <v>0.26310010492667268</v>
          </cell>
          <cell r="AE71">
            <v>1.3264955474957238</v>
          </cell>
          <cell r="AF71">
            <v>1.5773021804751219</v>
          </cell>
          <cell r="AG71">
            <v>189.3890687748457</v>
          </cell>
          <cell r="AH71">
            <v>2.221630946731939E-3</v>
          </cell>
          <cell r="AI71">
            <v>0.13046278726431498</v>
          </cell>
        </row>
        <row r="72">
          <cell r="I72" t="str">
            <v>Cranes (&gt;120 and &lt;=175)</v>
          </cell>
          <cell r="J72" t="str">
            <v>Construction and Mining Equipment</v>
          </cell>
          <cell r="K72" t="str">
            <v>U</v>
          </cell>
          <cell r="L72" t="str">
            <v>P</v>
          </cell>
          <cell r="M72" t="str">
            <v>NHH</v>
          </cell>
          <cell r="N72" t="str">
            <v>P</v>
          </cell>
          <cell r="O72" t="str">
            <v>Total</v>
          </cell>
          <cell r="P72" t="str">
            <v>Total</v>
          </cell>
          <cell r="Q72" t="str">
            <v>Total</v>
          </cell>
          <cell r="R72">
            <v>2.2904110000000002</v>
          </cell>
          <cell r="S72">
            <v>8.0313230000000004</v>
          </cell>
          <cell r="T72">
            <v>29.42088</v>
          </cell>
          <cell r="U72">
            <v>3.2643960000000002E-4</v>
          </cell>
          <cell r="V72">
            <v>1.9158459999999999E-3</v>
          </cell>
          <cell r="W72">
            <v>2.2436000000000001E-3</v>
          </cell>
          <cell r="X72">
            <v>0.32234689999999999</v>
          </cell>
          <cell r="Y72">
            <v>3.6269559999999998E-6</v>
          </cell>
          <cell r="Z72">
            <v>1.2735679999999999E-4</v>
          </cell>
          <cell r="AA72">
            <v>0</v>
          </cell>
          <cell r="AB72">
            <v>2.9454120000000001E-5</v>
          </cell>
          <cell r="AD72">
            <v>0.21070786051065313</v>
          </cell>
          <cell r="AE72">
            <v>1.2366263520966596</v>
          </cell>
          <cell r="AF72">
            <v>1.4481826219665179</v>
          </cell>
          <cell r="AG72">
            <v>208.06613425957343</v>
          </cell>
          <cell r="AH72">
            <v>2.3411011988933826E-3</v>
          </cell>
          <cell r="AI72">
            <v>8.2205341660396419E-2</v>
          </cell>
        </row>
        <row r="73">
          <cell r="I73" t="str">
            <v>Cranes (&gt;175 and &lt;=250)</v>
          </cell>
          <cell r="J73" t="str">
            <v>Construction and Mining Equipment</v>
          </cell>
          <cell r="K73" t="str">
            <v>U</v>
          </cell>
          <cell r="L73" t="str">
            <v>N</v>
          </cell>
          <cell r="M73" t="str">
            <v>NHH</v>
          </cell>
          <cell r="N73" t="str">
            <v>P</v>
          </cell>
          <cell r="O73" t="str">
            <v>Total</v>
          </cell>
          <cell r="P73" t="str">
            <v>Total</v>
          </cell>
          <cell r="Q73" t="str">
            <v>Total</v>
          </cell>
          <cell r="R73">
            <v>4.4395889999999998</v>
          </cell>
          <cell r="S73">
            <v>15.567410000000001</v>
          </cell>
          <cell r="T73">
            <v>79.06917</v>
          </cell>
          <cell r="U73">
            <v>6.4694730000000003E-4</v>
          </cell>
          <cell r="V73">
            <v>1.997969E-3</v>
          </cell>
          <cell r="W73">
            <v>5.3558659999999999E-3</v>
          </cell>
          <cell r="X73">
            <v>0.87222789999999994</v>
          </cell>
          <cell r="Y73">
            <v>9.8140630000000002E-6</v>
          </cell>
          <cell r="Z73">
            <v>1.832297E-4</v>
          </cell>
          <cell r="AA73">
            <v>0</v>
          </cell>
          <cell r="AB73">
            <v>5.837302E-5</v>
          </cell>
          <cell r="AD73">
            <v>0.15080494200640956</v>
          </cell>
          <cell r="AE73">
            <v>0.46573128781216655</v>
          </cell>
          <cell r="AF73">
            <v>1.248465000973187</v>
          </cell>
          <cell r="AG73">
            <v>203.31838138264487</v>
          </cell>
          <cell r="AH73">
            <v>2.2876812401292183E-3</v>
          </cell>
          <cell r="AI73">
            <v>4.2711275373360114E-2</v>
          </cell>
        </row>
        <row r="74">
          <cell r="I74" t="str">
            <v>Cranes (&gt;250 and &lt;=500)</v>
          </cell>
          <cell r="J74" t="str">
            <v>Construction and Mining Equipment</v>
          </cell>
          <cell r="K74" t="str">
            <v>U</v>
          </cell>
          <cell r="L74" t="str">
            <v>N</v>
          </cell>
          <cell r="M74" t="str">
            <v>NHH</v>
          </cell>
          <cell r="N74" t="str">
            <v>P</v>
          </cell>
          <cell r="O74" t="str">
            <v>Total</v>
          </cell>
          <cell r="P74" t="str">
            <v>Total</v>
          </cell>
          <cell r="Q74" t="str">
            <v>Total</v>
          </cell>
          <cell r="R74">
            <v>1.6272359999999999</v>
          </cell>
          <cell r="S74">
            <v>5.7058980000000004</v>
          </cell>
          <cell r="T74">
            <v>46.533569999999997</v>
          </cell>
          <cell r="U74">
            <v>3.601581E-4</v>
          </cell>
          <cell r="V74">
            <v>1.206999E-3</v>
          </cell>
          <cell r="W74">
            <v>2.7795509999999999E-3</v>
          </cell>
          <cell r="X74">
            <v>0.51335850000000005</v>
          </cell>
          <cell r="Y74">
            <v>5.0387809999999996E-6</v>
          </cell>
          <cell r="Z74">
            <v>1.0023929999999999E-4</v>
          </cell>
          <cell r="AA74">
            <v>0</v>
          </cell>
          <cell r="AB74">
            <v>3.2496490000000002E-5</v>
          </cell>
          <cell r="AD74">
            <v>0.11452550617624078</v>
          </cell>
          <cell r="AE74">
            <v>0.38380969754454075</v>
          </cell>
          <cell r="AF74">
            <v>0.88386040801991206</v>
          </cell>
          <cell r="AG74">
            <v>163.2412045220577</v>
          </cell>
          <cell r="AH74">
            <v>1.6022656287231212E-3</v>
          </cell>
          <cell r="AI74">
            <v>3.1874769917022698E-2</v>
          </cell>
        </row>
        <row r="75">
          <cell r="I75" t="str">
            <v>Cranes (&gt;500 and &lt;=750)</v>
          </cell>
          <cell r="J75" t="str">
            <v>Construction and Mining Equipment</v>
          </cell>
          <cell r="K75" t="str">
            <v>U</v>
          </cell>
          <cell r="L75" t="str">
            <v>N</v>
          </cell>
          <cell r="M75" t="str">
            <v>NHH</v>
          </cell>
          <cell r="N75" t="str">
            <v>P</v>
          </cell>
          <cell r="O75" t="str">
            <v>Total</v>
          </cell>
          <cell r="P75" t="str">
            <v>Total</v>
          </cell>
          <cell r="Q75" t="str">
            <v>Total</v>
          </cell>
          <cell r="R75">
            <v>48.466799999999999</v>
          </cell>
          <cell r="S75">
            <v>169.94880000000001</v>
          </cell>
          <cell r="T75">
            <v>2332.1590000000001</v>
          </cell>
          <cell r="U75">
            <v>1.8162169999999998E-2</v>
          </cell>
          <cell r="V75">
            <v>6.0491009999999998E-2</v>
          </cell>
          <cell r="W75">
            <v>0.14402090000000001</v>
          </cell>
          <cell r="X75">
            <v>25.727910000000001</v>
          </cell>
          <cell r="Y75">
            <v>2.5868709999999999E-4</v>
          </cell>
          <cell r="Z75">
            <v>5.1200819999999998E-3</v>
          </cell>
          <cell r="AA75">
            <v>0</v>
          </cell>
          <cell r="AB75">
            <v>1.6387439999999999E-3</v>
          </cell>
          <cell r="AD75">
            <v>0.12926811387900355</v>
          </cell>
          <cell r="AE75">
            <v>0.43054099644128119</v>
          </cell>
          <cell r="AF75">
            <v>1.0250597864768685</v>
          </cell>
          <cell r="AG75">
            <v>183.11679715302495</v>
          </cell>
          <cell r="AH75">
            <v>1.8411893238434163E-3</v>
          </cell>
          <cell r="AI75">
            <v>3.6441864768683274E-2</v>
          </cell>
        </row>
        <row r="76">
          <cell r="I76" t="str">
            <v>Cranes (&gt;750 and &lt;=9999)</v>
          </cell>
          <cell r="J76" t="str">
            <v>Construction and Mining Equipment</v>
          </cell>
          <cell r="K76" t="str">
            <v>U</v>
          </cell>
          <cell r="L76" t="str">
            <v>N</v>
          </cell>
          <cell r="M76" t="str">
            <v>NHH</v>
          </cell>
          <cell r="N76" t="str">
            <v>P</v>
          </cell>
          <cell r="O76" t="str">
            <v>Total</v>
          </cell>
          <cell r="P76" t="str">
            <v>Total</v>
          </cell>
          <cell r="Q76" t="str">
            <v>Total</v>
          </cell>
          <cell r="R76">
            <v>60.894190000000002</v>
          </cell>
          <cell r="S76">
            <v>213.31180000000001</v>
          </cell>
          <cell r="T76">
            <v>9383.0840000000007</v>
          </cell>
          <cell r="U76">
            <v>8.3381689999999994E-2</v>
          </cell>
          <cell r="V76">
            <v>0.26966279999999998</v>
          </cell>
          <cell r="W76">
            <v>0.8839011</v>
          </cell>
          <cell r="X76">
            <v>103.42789999999999</v>
          </cell>
          <cell r="Y76">
            <v>1.0399389999999999E-3</v>
          </cell>
          <cell r="Z76">
            <v>2.500782E-2</v>
          </cell>
          <cell r="AA76">
            <v>0</v>
          </cell>
          <cell r="AB76">
            <v>7.5233940000000001E-3</v>
          </cell>
          <cell r="AD76">
            <v>3.5465189601058704E-2</v>
          </cell>
          <cell r="AE76">
            <v>0.11469715150115538</v>
          </cell>
          <cell r="AF76">
            <v>0.37595448233400347</v>
          </cell>
          <cell r="AG76">
            <v>43.991553583758495</v>
          </cell>
          <cell r="AH76">
            <v>4.4232293454996409E-4</v>
          </cell>
          <cell r="AI76">
            <v>1.063671266208622E-2</v>
          </cell>
        </row>
        <row r="77">
          <cell r="I77" t="str">
            <v>Graders (&lt;=50)</v>
          </cell>
          <cell r="J77" t="str">
            <v>Construction and Mining Equipment</v>
          </cell>
          <cell r="K77" t="str">
            <v>U</v>
          </cell>
          <cell r="L77" t="str">
            <v>P</v>
          </cell>
          <cell r="M77" t="str">
            <v>NHH</v>
          </cell>
          <cell r="N77" t="str">
            <v>NP</v>
          </cell>
          <cell r="O77" t="str">
            <v>Total</v>
          </cell>
          <cell r="P77" t="str">
            <v>Total</v>
          </cell>
          <cell r="Q77" t="str">
            <v>Total</v>
          </cell>
          <cell r="R77">
            <v>8.5967180000000004E-2</v>
          </cell>
          <cell r="S77">
            <v>0.22326190000000001</v>
          </cell>
          <cell r="T77">
            <v>0.28437089999999998</v>
          </cell>
          <cell r="U77">
            <v>8.3885689999999998E-6</v>
          </cell>
          <cell r="V77">
            <v>3.280584E-5</v>
          </cell>
          <cell r="W77">
            <v>2.667833E-5</v>
          </cell>
          <cell r="X77">
            <v>3.071346E-3</v>
          </cell>
          <cell r="Y77">
            <v>3.9704830000000003E-8</v>
          </cell>
          <cell r="Z77">
            <v>1.9825259999999999E-6</v>
          </cell>
          <cell r="AA77">
            <v>0</v>
          </cell>
          <cell r="AB77">
            <v>7.5688710000000001E-7</v>
          </cell>
          <cell r="AD77">
            <v>0.68172041864733757</v>
          </cell>
          <cell r="AE77">
            <v>2.6660579389497268</v>
          </cell>
          <cell r="AF77">
            <v>2.1680887760965932</v>
          </cell>
          <cell r="AG77">
            <v>249.60148517951336</v>
          </cell>
          <cell r="AH77">
            <v>3.2267235722709519E-3</v>
          </cell>
          <cell r="AI77">
            <v>0.16111549594444907</v>
          </cell>
        </row>
        <row r="78">
          <cell r="I78" t="str">
            <v>Graders (&gt;50 and &lt;=120)</v>
          </cell>
          <cell r="J78" t="str">
            <v>Construction and Mining Equipment</v>
          </cell>
          <cell r="K78" t="str">
            <v>U</v>
          </cell>
          <cell r="L78" t="str">
            <v>P</v>
          </cell>
          <cell r="M78" t="str">
            <v>NHH</v>
          </cell>
          <cell r="N78" t="str">
            <v>NP</v>
          </cell>
          <cell r="O78" t="str">
            <v>Total</v>
          </cell>
          <cell r="P78" t="str">
            <v>Total</v>
          </cell>
          <cell r="Q78" t="str">
            <v>Total</v>
          </cell>
          <cell r="R78">
            <v>5.735239</v>
          </cell>
          <cell r="S78">
            <v>14.89476</v>
          </cell>
          <cell r="T78">
            <v>51.035620000000002</v>
          </cell>
          <cell r="U78">
            <v>6.9829359999999999E-4</v>
          </cell>
          <cell r="V78">
            <v>3.8478599999999998E-3</v>
          </cell>
          <cell r="W78">
            <v>4.3057649999999996E-3</v>
          </cell>
          <cell r="X78">
            <v>0.55779049999999997</v>
          </cell>
          <cell r="Y78">
            <v>6.5431699999999999E-6</v>
          </cell>
          <cell r="Z78">
            <v>3.3730689999999998E-4</v>
          </cell>
          <cell r="AA78">
            <v>0</v>
          </cell>
          <cell r="AB78">
            <v>6.3005910000000007E-5</v>
          </cell>
          <cell r="AD78">
            <v>0.35442663164763982</v>
          </cell>
          <cell r="AE78">
            <v>1.9530238553692707</v>
          </cell>
          <cell r="AF78">
            <v>2.1854385971979409</v>
          </cell>
          <cell r="AG78">
            <v>283.11273092013568</v>
          </cell>
          <cell r="AH78">
            <v>3.321058224503114E-3</v>
          </cell>
          <cell r="AI78">
            <v>0.17120384376787542</v>
          </cell>
        </row>
        <row r="79">
          <cell r="I79" t="str">
            <v>Graders (&gt;120 and &lt;=175)</v>
          </cell>
          <cell r="J79" t="str">
            <v>Construction and Mining Equipment</v>
          </cell>
          <cell r="K79" t="str">
            <v>U</v>
          </cell>
          <cell r="L79" t="str">
            <v>P</v>
          </cell>
          <cell r="M79" t="str">
            <v>NHH</v>
          </cell>
          <cell r="N79" t="str">
            <v>NP</v>
          </cell>
          <cell r="O79" t="str">
            <v>Total</v>
          </cell>
          <cell r="P79" t="str">
            <v>Total</v>
          </cell>
          <cell r="Q79" t="str">
            <v>Total</v>
          </cell>
          <cell r="R79">
            <v>19.594370000000001</v>
          </cell>
          <cell r="S79">
            <v>50.887779999999999</v>
          </cell>
          <cell r="T79">
            <v>287.39670000000001</v>
          </cell>
          <cell r="U79">
            <v>2.913924E-3</v>
          </cell>
          <cell r="V79">
            <v>1.8567529999999999E-2</v>
          </cell>
          <cell r="W79">
            <v>1.995458E-2</v>
          </cell>
          <cell r="X79">
            <v>3.1502129999999999</v>
          </cell>
          <cell r="Y79">
            <v>3.5445309999999998E-5</v>
          </cell>
          <cell r="Z79">
            <v>1.105247E-3</v>
          </cell>
          <cell r="AA79">
            <v>0</v>
          </cell>
          <cell r="AB79">
            <v>2.6291869999999997E-4</v>
          </cell>
          <cell r="AD79">
            <v>0.2968449796002105</v>
          </cell>
          <cell r="AE79">
            <v>1.8914968489488044</v>
          </cell>
          <cell r="AF79">
            <v>2.0327973183345787</v>
          </cell>
          <cell r="AG79">
            <v>320.91602722696888</v>
          </cell>
          <cell r="AH79">
            <v>3.6108568115960252E-3</v>
          </cell>
          <cell r="AI79">
            <v>0.11259285525916046</v>
          </cell>
        </row>
        <row r="80">
          <cell r="I80" t="str">
            <v>Graders (&gt;175 and &lt;=250)</v>
          </cell>
          <cell r="J80" t="str">
            <v>Construction and Mining Equipment</v>
          </cell>
          <cell r="K80" t="str">
            <v>U</v>
          </cell>
          <cell r="L80" t="str">
            <v>N</v>
          </cell>
          <cell r="M80" t="str">
            <v>NHH</v>
          </cell>
          <cell r="N80" t="str">
            <v>NP</v>
          </cell>
          <cell r="O80" t="str">
            <v>Total</v>
          </cell>
          <cell r="P80" t="str">
            <v>Total</v>
          </cell>
          <cell r="Q80" t="str">
            <v>Total</v>
          </cell>
          <cell r="R80">
            <v>12.15821</v>
          </cell>
          <cell r="S80">
            <v>31.575610000000001</v>
          </cell>
          <cell r="T80">
            <v>246.02930000000001</v>
          </cell>
          <cell r="U80">
            <v>1.8669030000000001E-3</v>
          </cell>
          <cell r="V80">
            <v>6.0647940000000001E-3</v>
          </cell>
          <cell r="W80">
            <v>1.493907E-2</v>
          </cell>
          <cell r="X80">
            <v>2.7148500000000002</v>
          </cell>
          <cell r="Y80">
            <v>3.054674E-5</v>
          </cell>
          <cell r="Z80">
            <v>5.0897059999999996E-4</v>
          </cell>
          <cell r="AA80">
            <v>0</v>
          </cell>
          <cell r="AB80">
            <v>1.684477E-4</v>
          </cell>
          <cell r="AD80">
            <v>0.21455223213106572</v>
          </cell>
          <cell r="AE80">
            <v>0.69699126848855819</v>
          </cell>
          <cell r="AF80">
            <v>1.7168598553123757</v>
          </cell>
          <cell r="AG80">
            <v>312.00181659198347</v>
          </cell>
          <cell r="AH80">
            <v>3.510557994350703E-3</v>
          </cell>
          <cell r="AI80">
            <v>5.8493011323613377E-2</v>
          </cell>
        </row>
        <row r="81">
          <cell r="I81" t="str">
            <v>Graders (&gt;250 and &lt;=500)</v>
          </cell>
          <cell r="J81" t="str">
            <v>Construction and Mining Equipment</v>
          </cell>
          <cell r="K81" t="str">
            <v>U</v>
          </cell>
          <cell r="L81" t="str">
            <v>N</v>
          </cell>
          <cell r="M81" t="str">
            <v>NHH</v>
          </cell>
          <cell r="N81" t="str">
            <v>NP</v>
          </cell>
          <cell r="O81" t="str">
            <v>Total</v>
          </cell>
          <cell r="P81" t="str">
            <v>Total</v>
          </cell>
          <cell r="Q81" t="str">
            <v>Total</v>
          </cell>
          <cell r="R81">
            <v>0.34386870000000003</v>
          </cell>
          <cell r="S81">
            <v>0.89304760000000005</v>
          </cell>
          <cell r="T81">
            <v>9.2778799999999997</v>
          </cell>
          <cell r="U81">
            <v>6.69062E-5</v>
          </cell>
          <cell r="V81">
            <v>2.380359E-4</v>
          </cell>
          <cell r="W81">
            <v>4.9998049999999997E-4</v>
          </cell>
          <cell r="X81">
            <v>0.1023782</v>
          </cell>
          <cell r="Y81">
            <v>1.0048760000000001E-6</v>
          </cell>
          <cell r="Z81">
            <v>1.7923459999999999E-5</v>
          </cell>
          <cell r="AA81">
            <v>0</v>
          </cell>
          <cell r="AB81">
            <v>6.0368399999999998E-6</v>
          </cell>
          <cell r="AD81">
            <v>0.135932966260701</v>
          </cell>
          <cell r="AE81">
            <v>0.48361625624434812</v>
          </cell>
          <cell r="AF81">
            <v>1.0158076895341301</v>
          </cell>
          <cell r="AG81">
            <v>208.00123764959449</v>
          </cell>
          <cell r="AH81">
            <v>2.0416011581017631E-3</v>
          </cell>
          <cell r="AI81">
            <v>3.6414997167004311E-2</v>
          </cell>
        </row>
        <row r="82">
          <cell r="I82" t="str">
            <v>Graders (&gt;500 and &lt;=750)</v>
          </cell>
          <cell r="J82" t="str">
            <v>Construction and Mining Equipment</v>
          </cell>
          <cell r="K82" t="str">
            <v>U</v>
          </cell>
          <cell r="L82" t="str">
            <v>N</v>
          </cell>
          <cell r="M82" t="str">
            <v>NHH</v>
          </cell>
          <cell r="N82" t="str">
            <v>NP</v>
          </cell>
          <cell r="O82" t="str">
            <v>Total</v>
          </cell>
          <cell r="P82" t="str">
            <v>Total</v>
          </cell>
          <cell r="Q82" t="str">
            <v>Total</v>
          </cell>
          <cell r="R82">
            <v>0.74564330000000001</v>
          </cell>
          <cell r="S82">
            <v>1.93648</v>
          </cell>
          <cell r="T82">
            <v>42.583950000000002</v>
          </cell>
          <cell r="U82">
            <v>3.0872899999999999E-4</v>
          </cell>
          <cell r="V82">
            <v>1.09253E-3</v>
          </cell>
          <cell r="W82">
            <v>2.3647249999999998E-3</v>
          </cell>
          <cell r="X82">
            <v>0.46989239999999999</v>
          </cell>
          <cell r="Y82">
            <v>4.7246380000000002E-6</v>
          </cell>
          <cell r="Z82">
            <v>8.3668280000000005E-5</v>
          </cell>
          <cell r="AA82">
            <v>0</v>
          </cell>
          <cell r="AB82">
            <v>2.7856130000000001E-5</v>
          </cell>
          <cell r="AD82">
            <v>0.19284402544823601</v>
          </cell>
          <cell r="AE82">
            <v>0.68243632157316381</v>
          </cell>
          <cell r="AF82">
            <v>1.4770983227299017</v>
          </cell>
          <cell r="AG82">
            <v>293.51289300173511</v>
          </cell>
          <cell r="AH82">
            <v>2.9511908849045696E-3</v>
          </cell>
          <cell r="AI82">
            <v>5.2262430537883188E-2</v>
          </cell>
        </row>
        <row r="83">
          <cell r="I83" t="str">
            <v>Off-Highway Trucks (&lt;=175)</v>
          </cell>
          <cell r="J83" t="str">
            <v>Construction and Mining Equipment</v>
          </cell>
          <cell r="K83" t="str">
            <v>U</v>
          </cell>
          <cell r="L83" t="str">
            <v>P</v>
          </cell>
          <cell r="M83" t="str">
            <v>NHH</v>
          </cell>
          <cell r="N83" t="str">
            <v>NP</v>
          </cell>
          <cell r="O83" t="str">
            <v>Total</v>
          </cell>
          <cell r="P83" t="str">
            <v>Total</v>
          </cell>
          <cell r="Q83" t="str">
            <v>Total</v>
          </cell>
          <cell r="R83">
            <v>0.39913340000000003</v>
          </cell>
          <cell r="S83">
            <v>2.1666880000000002</v>
          </cell>
          <cell r="T83">
            <v>12.35126</v>
          </cell>
          <cell r="U83">
            <v>1.165788E-4</v>
          </cell>
          <cell r="V83">
            <v>8.1668910000000003E-4</v>
          </cell>
          <cell r="W83">
            <v>7.359542E-4</v>
          </cell>
          <cell r="X83">
            <v>0.1353914</v>
          </cell>
          <cell r="Y83">
            <v>1.5233859999999999E-6</v>
          </cell>
          <cell r="Z83">
            <v>3.962624E-5</v>
          </cell>
          <cell r="AA83">
            <v>0</v>
          </cell>
          <cell r="AB83">
            <v>1.051871E-5</v>
          </cell>
          <cell r="AD83">
            <v>0.27892548405677237</v>
          </cell>
          <cell r="AE83">
            <v>1.9540036656869837</v>
          </cell>
          <cell r="AF83">
            <v>1.7608380038104241</v>
          </cell>
          <cell r="AG83">
            <v>323.93635705740741</v>
          </cell>
          <cell r="AH83">
            <v>3.644840892643518E-3</v>
          </cell>
          <cell r="AI83">
            <v>9.4809417950346322E-2</v>
          </cell>
        </row>
        <row r="84">
          <cell r="I84" t="str">
            <v>Off-Highway Trucks (&gt;175 and &lt;=250)</v>
          </cell>
          <cell r="J84" t="str">
            <v>Construction and Mining Equipment</v>
          </cell>
          <cell r="K84" t="str">
            <v>U</v>
          </cell>
          <cell r="L84" t="str">
            <v>N</v>
          </cell>
          <cell r="M84" t="str">
            <v>NHH</v>
          </cell>
          <cell r="N84" t="str">
            <v>NP</v>
          </cell>
          <cell r="O84" t="str">
            <v>Total</v>
          </cell>
          <cell r="P84" t="str">
            <v>Total</v>
          </cell>
          <cell r="Q84" t="str">
            <v>Total</v>
          </cell>
          <cell r="R84">
            <v>2.9474459999999998</v>
          </cell>
          <cell r="S84">
            <v>16.000160000000001</v>
          </cell>
          <cell r="T84">
            <v>120.6126</v>
          </cell>
          <cell r="U84">
            <v>8.8679380000000003E-4</v>
          </cell>
          <cell r="V84">
            <v>2.8821989999999998E-3</v>
          </cell>
          <cell r="W84">
            <v>6.1307209999999996E-3</v>
          </cell>
          <cell r="X84">
            <v>1.3311809999999999</v>
          </cell>
          <cell r="Y84">
            <v>1.4978069999999999E-5</v>
          </cell>
          <cell r="Z84">
            <v>2.0549039999999999E-4</v>
          </cell>
          <cell r="AA84">
            <v>0</v>
          </cell>
          <cell r="AB84">
            <v>8.0013959999999994E-5</v>
          </cell>
          <cell r="AD84">
            <v>0.20112282261177386</v>
          </cell>
          <cell r="AE84">
            <v>0.65367619643803565</v>
          </cell>
          <cell r="AF84">
            <v>1.3904336184638153</v>
          </cell>
          <cell r="AG84">
            <v>301.90883171168286</v>
          </cell>
          <cell r="AH84">
            <v>3.3969923060769391E-3</v>
          </cell>
          <cell r="AI84">
            <v>4.6604756672433273E-2</v>
          </cell>
        </row>
        <row r="85">
          <cell r="I85" t="str">
            <v>Off-Highway Trucks (&gt;250 and &lt;=500)</v>
          </cell>
          <cell r="J85" t="str">
            <v>Construction and Mining Equipment</v>
          </cell>
          <cell r="K85" t="str">
            <v>U</v>
          </cell>
          <cell r="L85" t="str">
            <v>N</v>
          </cell>
          <cell r="M85" t="str">
            <v>NHH</v>
          </cell>
          <cell r="N85" t="str">
            <v>NP</v>
          </cell>
          <cell r="O85" t="str">
            <v>Total</v>
          </cell>
          <cell r="P85" t="str">
            <v>Total</v>
          </cell>
          <cell r="Q85" t="str">
            <v>Total</v>
          </cell>
          <cell r="R85">
            <v>4.1509869999999998</v>
          </cell>
          <cell r="S85">
            <v>22.533560000000001</v>
          </cell>
          <cell r="T85">
            <v>277.69650000000001</v>
          </cell>
          <cell r="U85">
            <v>1.9731850000000001E-3</v>
          </cell>
          <cell r="V85">
            <v>6.3844180000000002E-3</v>
          </cell>
          <cell r="W85">
            <v>1.246511E-2</v>
          </cell>
          <cell r="X85">
            <v>3.065572</v>
          </cell>
          <cell r="Y85">
            <v>3.008959E-5</v>
          </cell>
          <cell r="Z85">
            <v>4.4745210000000002E-4</v>
          </cell>
          <cell r="AA85">
            <v>0</v>
          </cell>
          <cell r="AB85">
            <v>1.780373E-4</v>
          </cell>
          <cell r="AD85">
            <v>0.15888065907029339</v>
          </cell>
          <cell r="AE85">
            <v>0.51407269952905799</v>
          </cell>
          <cell r="AF85">
            <v>1.0036894118816555</v>
          </cell>
          <cell r="AG85">
            <v>246.83955117611248</v>
          </cell>
          <cell r="AH85">
            <v>2.4228107807199571E-3</v>
          </cell>
          <cell r="AI85">
            <v>3.6028798389601997E-2</v>
          </cell>
        </row>
        <row r="86">
          <cell r="I86" t="str">
            <v>Off-Highway Trucks (&gt;500 and &lt;=750)</v>
          </cell>
          <cell r="J86" t="str">
            <v>Construction and Mining Equipment</v>
          </cell>
          <cell r="K86" t="str">
            <v>U</v>
          </cell>
          <cell r="L86" t="str">
            <v>N</v>
          </cell>
          <cell r="M86" t="str">
            <v>NHH</v>
          </cell>
          <cell r="N86" t="str">
            <v>NP</v>
          </cell>
          <cell r="O86" t="str">
            <v>Total</v>
          </cell>
          <cell r="P86" t="str">
            <v>Total</v>
          </cell>
          <cell r="Q86" t="str">
            <v>Total</v>
          </cell>
          <cell r="R86">
            <v>156.3365</v>
          </cell>
          <cell r="S86">
            <v>848.67039999999997</v>
          </cell>
          <cell r="T86">
            <v>16964.79</v>
          </cell>
          <cell r="U86">
            <v>0.12110949999999999</v>
          </cell>
          <cell r="V86">
            <v>0.3900264</v>
          </cell>
          <cell r="W86">
            <v>0.78581860000000003</v>
          </cell>
          <cell r="X86">
            <v>187.27690000000001</v>
          </cell>
          <cell r="Y86">
            <v>1.883018E-3</v>
          </cell>
          <cell r="Z86">
            <v>2.7806600000000001E-2</v>
          </cell>
          <cell r="AA86">
            <v>0</v>
          </cell>
          <cell r="AB86">
            <v>1.092752E-2</v>
          </cell>
          <cell r="AD86">
            <v>0.17261595455668066</v>
          </cell>
          <cell r="AE86">
            <v>0.55590006843646256</v>
          </cell>
          <cell r="AF86">
            <v>1.1200180642096156</v>
          </cell>
          <cell r="AG86">
            <v>266.92357626706439</v>
          </cell>
          <cell r="AH86">
            <v>2.6838435425578641E-3</v>
          </cell>
          <cell r="AI86">
            <v>3.9632421915504541E-2</v>
          </cell>
        </row>
        <row r="87">
          <cell r="I87" t="str">
            <v>Off-Highway Trucks (&gt;750 and &lt;=1000)</v>
          </cell>
          <cell r="J87" t="str">
            <v>Construction and Mining Equipment</v>
          </cell>
          <cell r="K87" t="str">
            <v>U</v>
          </cell>
          <cell r="L87" t="str">
            <v>N</v>
          </cell>
          <cell r="M87" t="str">
            <v>NHH</v>
          </cell>
          <cell r="N87" t="str">
            <v>NP</v>
          </cell>
          <cell r="O87" t="str">
            <v>Total</v>
          </cell>
          <cell r="P87" t="str">
            <v>Total</v>
          </cell>
          <cell r="Q87" t="str">
            <v>Total</v>
          </cell>
          <cell r="R87">
            <v>73.321579999999997</v>
          </cell>
          <cell r="S87">
            <v>397.62709999999998</v>
          </cell>
          <cell r="T87">
            <v>11244.89</v>
          </cell>
          <cell r="U87">
            <v>8.5559049999999998E-2</v>
          </cell>
          <cell r="V87">
            <v>0.2711557</v>
          </cell>
          <cell r="W87">
            <v>0.91481199999999996</v>
          </cell>
          <cell r="X87">
            <v>124.092</v>
          </cell>
          <cell r="Y87">
            <v>1.2477110000000001E-3</v>
          </cell>
          <cell r="Z87">
            <v>2.4430859999999999E-2</v>
          </cell>
          <cell r="AA87">
            <v>0</v>
          </cell>
          <cell r="AB87">
            <v>7.7198550000000003E-3</v>
          </cell>
          <cell r="AD87">
            <v>0.19520593581272505</v>
          </cell>
          <cell r="AE87">
            <v>0.61865112071083694</v>
          </cell>
          <cell r="AF87">
            <v>2.0871752614447057</v>
          </cell>
          <cell r="AG87">
            <v>283.1201957814244</v>
          </cell>
          <cell r="AH87">
            <v>2.8466958595125941E-3</v>
          </cell>
          <cell r="AI87">
            <v>5.5739853224289794E-2</v>
          </cell>
        </row>
        <row r="88">
          <cell r="I88" t="str">
            <v>Crushing/Proc. Equipment (&lt;=50)</v>
          </cell>
          <cell r="J88" t="str">
            <v>Construction and Mining Equipment</v>
          </cell>
          <cell r="K88" t="str">
            <v>U</v>
          </cell>
          <cell r="L88" t="str">
            <v>P</v>
          </cell>
          <cell r="M88" t="str">
            <v>NHH</v>
          </cell>
          <cell r="N88" t="str">
            <v>P</v>
          </cell>
          <cell r="O88" t="str">
            <v>Total</v>
          </cell>
          <cell r="P88" t="str">
            <v>Total</v>
          </cell>
          <cell r="Q88" t="str">
            <v>Total</v>
          </cell>
          <cell r="R88">
            <v>0.98248190000000002</v>
          </cell>
          <cell r="S88">
            <v>2.5728309999999999</v>
          </cell>
          <cell r="T88">
            <v>5.2262789999999999</v>
          </cell>
          <cell r="U88">
            <v>1.4025969999999999E-4</v>
          </cell>
          <cell r="V88">
            <v>5.6011709999999998E-4</v>
          </cell>
          <cell r="W88">
            <v>4.8035820000000003E-4</v>
          </cell>
          <cell r="X88">
            <v>5.6571799999999998E-2</v>
          </cell>
          <cell r="Y88">
            <v>7.3133220000000001E-7</v>
          </cell>
          <cell r="Z88">
            <v>3.5364870000000002E-5</v>
          </cell>
          <cell r="AA88">
            <v>0</v>
          </cell>
          <cell r="AB88">
            <v>1.265541E-5</v>
          </cell>
          <cell r="AD88">
            <v>0.98913298106249503</v>
          </cell>
          <cell r="AE88">
            <v>3.9500319540614988</v>
          </cell>
          <cell r="AF88">
            <v>3.3875599216582826</v>
          </cell>
          <cell r="AG88">
            <v>398.95303624684254</v>
          </cell>
          <cell r="AH88">
            <v>5.1574671779063622E-3</v>
          </cell>
          <cell r="AI88">
            <v>0.24939850354725984</v>
          </cell>
        </row>
        <row r="89">
          <cell r="I89" t="str">
            <v>Crushing/Proc. Equipment (&gt;50 and &lt;=120)</v>
          </cell>
          <cell r="J89" t="str">
            <v>Construction and Mining Equipment</v>
          </cell>
          <cell r="K89" t="str">
            <v>U</v>
          </cell>
          <cell r="L89" t="str">
            <v>P</v>
          </cell>
          <cell r="M89" t="str">
            <v>NHH</v>
          </cell>
          <cell r="N89" t="str">
            <v>P</v>
          </cell>
          <cell r="O89" t="str">
            <v>Total</v>
          </cell>
          <cell r="P89" t="str">
            <v>Total</v>
          </cell>
          <cell r="Q89" t="str">
            <v>Total</v>
          </cell>
          <cell r="R89">
            <v>2.769371</v>
          </cell>
          <cell r="S89">
            <v>7.252167</v>
          </cell>
          <cell r="T89">
            <v>27.537369999999999</v>
          </cell>
          <cell r="U89">
            <v>3.4481989999999999E-4</v>
          </cell>
          <cell r="V89">
            <v>2.0099200000000001E-3</v>
          </cell>
          <cell r="W89">
            <v>2.252029E-3</v>
          </cell>
          <cell r="X89">
            <v>0.30120570000000002</v>
          </cell>
          <cell r="Y89">
            <v>3.5332969999999998E-6</v>
          </cell>
          <cell r="Z89">
            <v>1.760496E-4</v>
          </cell>
          <cell r="AA89">
            <v>0</v>
          </cell>
          <cell r="AB89">
            <v>3.111254E-5</v>
          </cell>
          <cell r="AD89">
            <v>0.35945648300707916</v>
          </cell>
          <cell r="AE89">
            <v>2.0952351483356635</v>
          </cell>
          <cell r="AF89">
            <v>2.3476209579840068</v>
          </cell>
          <cell r="AG89">
            <v>313.99098945184244</v>
          </cell>
          <cell r="AH89">
            <v>3.6832749880139275E-3</v>
          </cell>
          <cell r="AI89">
            <v>0.18352238386126521</v>
          </cell>
        </row>
        <row r="90">
          <cell r="I90" t="str">
            <v>Crushing/Proc. Equipment (&gt;120 and &lt;=175)</v>
          </cell>
          <cell r="J90" t="str">
            <v>Construction and Mining Equipment</v>
          </cell>
          <cell r="K90" t="str">
            <v>U</v>
          </cell>
          <cell r="L90" t="str">
            <v>P</v>
          </cell>
          <cell r="M90" t="str">
            <v>NHH</v>
          </cell>
          <cell r="N90" t="str">
            <v>P</v>
          </cell>
          <cell r="O90" t="str">
            <v>Total</v>
          </cell>
          <cell r="P90" t="str">
            <v>Total</v>
          </cell>
          <cell r="Q90" t="str">
            <v>Total</v>
          </cell>
          <cell r="R90">
            <v>1.172838</v>
          </cell>
          <cell r="S90">
            <v>3.0713170000000001</v>
          </cell>
          <cell r="T90">
            <v>23.395399999999999</v>
          </cell>
          <cell r="U90">
            <v>2.124757E-4</v>
          </cell>
          <cell r="V90">
            <v>1.461408E-3</v>
          </cell>
          <cell r="W90">
            <v>1.5612530000000001E-3</v>
          </cell>
          <cell r="X90">
            <v>0.25662390000000002</v>
          </cell>
          <cell r="Y90">
            <v>2.88746E-6</v>
          </cell>
          <cell r="Z90">
            <v>8.4018009999999995E-5</v>
          </cell>
          <cell r="AA90">
            <v>0</v>
          </cell>
          <cell r="AB90">
            <v>1.917134E-5</v>
          </cell>
          <cell r="AD90">
            <v>0.35863247877050791</v>
          </cell>
          <cell r="AE90">
            <v>2.4666744175218649</v>
          </cell>
          <cell r="AF90">
            <v>2.6352003235094266</v>
          </cell>
          <cell r="AG90">
            <v>433.14913361271402</v>
          </cell>
          <cell r="AH90">
            <v>4.8736723171199847E-3</v>
          </cell>
          <cell r="AI90">
            <v>0.14181192102280551</v>
          </cell>
        </row>
        <row r="91">
          <cell r="I91" t="str">
            <v>Crushing/Proc. Equipment (&gt;175 and &lt;=250)</v>
          </cell>
          <cell r="J91" t="str">
            <v>Construction and Mining Equipment</v>
          </cell>
          <cell r="K91" t="str">
            <v>U</v>
          </cell>
          <cell r="L91" t="str">
            <v>N</v>
          </cell>
          <cell r="M91" t="str">
            <v>NHH</v>
          </cell>
          <cell r="N91" t="str">
            <v>P</v>
          </cell>
          <cell r="O91" t="str">
            <v>Total</v>
          </cell>
          <cell r="P91" t="str">
            <v>Total</v>
          </cell>
          <cell r="Q91" t="str">
            <v>Total</v>
          </cell>
          <cell r="R91">
            <v>0.1166697</v>
          </cell>
          <cell r="S91">
            <v>0.30552360000000001</v>
          </cell>
          <cell r="T91">
            <v>3.3799610000000002</v>
          </cell>
          <cell r="U91">
            <v>2.237231E-5</v>
          </cell>
          <cell r="V91">
            <v>7.6153800000000003E-5</v>
          </cell>
          <cell r="W91">
            <v>1.9665869999999999E-4</v>
          </cell>
          <cell r="X91">
            <v>3.7321689999999998E-2</v>
          </cell>
          <cell r="Y91">
            <v>4.1993290000000001E-7</v>
          </cell>
          <cell r="Z91">
            <v>6.1764050000000002E-6</v>
          </cell>
          <cell r="AA91">
            <v>0</v>
          </cell>
          <cell r="AB91">
            <v>2.0186180000000001E-6</v>
          </cell>
          <cell r="AD91">
            <v>0.26572297042847098</v>
          </cell>
          <cell r="AE91">
            <v>0.90450266179110228</v>
          </cell>
          <cell r="AF91">
            <v>2.3357773034881757</v>
          </cell>
          <cell r="AG91">
            <v>443.2814639261909</v>
          </cell>
          <cell r="AH91">
            <v>4.9876752811239466E-3</v>
          </cell>
          <cell r="AI91">
            <v>7.3359107001881363E-2</v>
          </cell>
        </row>
        <row r="92">
          <cell r="I92" t="str">
            <v>Crushing/Proc. Equipment (&gt;250 and &lt;=500)</v>
          </cell>
          <cell r="J92" t="str">
            <v>Construction and Mining Equipment</v>
          </cell>
          <cell r="K92" t="str">
            <v>U</v>
          </cell>
          <cell r="L92" t="str">
            <v>N</v>
          </cell>
          <cell r="M92" t="str">
            <v>NHH</v>
          </cell>
          <cell r="N92" t="str">
            <v>P</v>
          </cell>
          <cell r="O92" t="str">
            <v>Total</v>
          </cell>
          <cell r="P92" t="str">
            <v>Total</v>
          </cell>
          <cell r="Q92" t="str">
            <v>Total</v>
          </cell>
          <cell r="R92">
            <v>0.65703469999999997</v>
          </cell>
          <cell r="S92">
            <v>1.72058</v>
          </cell>
          <cell r="T92">
            <v>29.077960000000001</v>
          </cell>
          <cell r="U92">
            <v>1.8328950000000001E-4</v>
          </cell>
          <cell r="V92">
            <v>6.3184910000000001E-4</v>
          </cell>
          <cell r="W92">
            <v>1.471371E-3</v>
          </cell>
          <cell r="X92">
            <v>0.32115510000000003</v>
          </cell>
          <cell r="Y92">
            <v>3.1522410000000001E-6</v>
          </cell>
          <cell r="Z92">
            <v>4.9999459999999999E-5</v>
          </cell>
          <cell r="AA92">
            <v>0</v>
          </cell>
          <cell r="AB92">
            <v>1.6537920000000001E-5</v>
          </cell>
          <cell r="AD92">
            <v>0.19328393262736987</v>
          </cell>
          <cell r="AE92">
            <v>0.66630264622394786</v>
          </cell>
          <cell r="AF92">
            <v>1.5516021006869778</v>
          </cell>
          <cell r="AG92">
            <v>338.66708519220265</v>
          </cell>
          <cell r="AH92">
            <v>3.3241267888735196E-3</v>
          </cell>
          <cell r="AI92">
            <v>5.272583676667171E-2</v>
          </cell>
        </row>
        <row r="93">
          <cell r="I93" t="str">
            <v>Crushing/Proc. Equipment (&gt;500 and &lt;=750)</v>
          </cell>
          <cell r="J93" t="str">
            <v>Construction and Mining Equipment</v>
          </cell>
          <cell r="K93" t="str">
            <v>U</v>
          </cell>
          <cell r="L93" t="str">
            <v>N</v>
          </cell>
          <cell r="M93" t="str">
            <v>NHH</v>
          </cell>
          <cell r="N93" t="str">
            <v>P</v>
          </cell>
          <cell r="O93" t="str">
            <v>Total</v>
          </cell>
          <cell r="P93" t="str">
            <v>Total</v>
          </cell>
          <cell r="Q93" t="str">
            <v>Total</v>
          </cell>
          <cell r="R93">
            <v>1.242739</v>
          </cell>
          <cell r="S93">
            <v>3.2543669999999998</v>
          </cell>
          <cell r="T93">
            <v>86.672129999999996</v>
          </cell>
          <cell r="U93">
            <v>5.440566E-4</v>
          </cell>
          <cell r="V93">
            <v>1.8767949999999999E-3</v>
          </cell>
          <cell r="W93">
            <v>4.5008390000000004E-3</v>
          </cell>
          <cell r="X93">
            <v>0.95728080000000004</v>
          </cell>
          <cell r="Y93">
            <v>9.6251959999999997E-6</v>
          </cell>
          <cell r="Z93">
            <v>1.4967020000000001E-4</v>
          </cell>
          <cell r="AA93">
            <v>0</v>
          </cell>
          <cell r="AB93">
            <v>4.9089350000000001E-5</v>
          </cell>
          <cell r="AD93">
            <v>0.20221777794575721</v>
          </cell>
          <cell r="AE93">
            <v>0.69757689652089028</v>
          </cell>
          <cell r="AF93">
            <v>1.6728951757438548</v>
          </cell>
          <cell r="AG93">
            <v>355.80709111172774</v>
          </cell>
          <cell r="AH93">
            <v>3.5775427545817673E-3</v>
          </cell>
          <cell r="AI93">
            <v>5.5630195955158113E-2</v>
          </cell>
        </row>
        <row r="94">
          <cell r="I94" t="str">
            <v>Crushing/Proc. Equipment (&gt;750 and &lt;=9999)</v>
          </cell>
          <cell r="J94" t="str">
            <v>Construction and Mining Equipment</v>
          </cell>
          <cell r="K94" t="str">
            <v>U</v>
          </cell>
          <cell r="L94" t="str">
            <v>N</v>
          </cell>
          <cell r="M94" t="str">
            <v>NHH</v>
          </cell>
          <cell r="N94" t="str">
            <v>P</v>
          </cell>
          <cell r="O94" t="str">
            <v>Total</v>
          </cell>
          <cell r="P94" t="str">
            <v>Total</v>
          </cell>
          <cell r="Q94" t="str">
            <v>Total</v>
          </cell>
          <cell r="R94">
            <v>1.242739</v>
          </cell>
          <cell r="S94">
            <v>3.2543669999999998</v>
          </cell>
          <cell r="T94">
            <v>192.63079999999999</v>
          </cell>
          <cell r="U94">
            <v>1.4134709999999999E-3</v>
          </cell>
          <cell r="V94">
            <v>4.5981310000000001E-3</v>
          </cell>
          <cell r="W94">
            <v>1.6552029999999999E-2</v>
          </cell>
          <cell r="X94">
            <v>2.1260539999999999</v>
          </cell>
          <cell r="Y94">
            <v>2.1376880000000001E-5</v>
          </cell>
          <cell r="Z94">
            <v>4.3754420000000001E-4</v>
          </cell>
          <cell r="AA94">
            <v>0</v>
          </cell>
          <cell r="AB94">
            <v>1.2753520000000001E-4</v>
          </cell>
          <cell r="AD94">
            <v>3.9406407885570732E-2</v>
          </cell>
          <cell r="AE94">
            <v>0.12819210701690179</v>
          </cell>
          <cell r="AF94">
            <v>0.46145697047495365</v>
          </cell>
          <cell r="AG94">
            <v>59.272635314590246</v>
          </cell>
          <cell r="AH94">
            <v>5.9596981657274834E-4</v>
          </cell>
          <cell r="AI94">
            <v>1.2198372101844138E-2</v>
          </cell>
        </row>
        <row r="95">
          <cell r="I95" t="str">
            <v>Rough Terrain Forklifts (&lt;=50)</v>
          </cell>
          <cell r="J95" t="str">
            <v>Construction and Mining Equipment</v>
          </cell>
          <cell r="K95" t="str">
            <v>U</v>
          </cell>
          <cell r="L95" t="str">
            <v>P</v>
          </cell>
          <cell r="M95" t="str">
            <v>NHH</v>
          </cell>
          <cell r="N95" t="str">
            <v>NP</v>
          </cell>
          <cell r="O95" t="str">
            <v>Total</v>
          </cell>
          <cell r="P95" t="str">
            <v>Total</v>
          </cell>
          <cell r="Q95" t="str">
            <v>Total</v>
          </cell>
          <cell r="R95">
            <v>0.6815966</v>
          </cell>
          <cell r="S95">
            <v>2.1132040000000001</v>
          </cell>
          <cell r="T95">
            <v>3.298603</v>
          </cell>
          <cell r="U95">
            <v>7.8766589999999998E-5</v>
          </cell>
          <cell r="V95">
            <v>3.5597200000000003E-4</v>
          </cell>
          <cell r="W95">
            <v>3.0020250000000002E-4</v>
          </cell>
          <cell r="X95">
            <v>3.5742669999999997E-2</v>
          </cell>
          <cell r="Y95">
            <v>4.6206359999999998E-7</v>
          </cell>
          <cell r="Z95">
            <v>2.010207E-5</v>
          </cell>
          <cell r="AA95">
            <v>0</v>
          </cell>
          <cell r="AB95">
            <v>7.1069819999999998E-6</v>
          </cell>
          <cell r="AD95">
            <v>0.67629107694287927</v>
          </cell>
          <cell r="AE95">
            <v>3.0563807223533552</v>
          </cell>
          <cell r="AF95">
            <v>2.5775429915900219</v>
          </cell>
          <cell r="AG95">
            <v>306.88707975188385</v>
          </cell>
          <cell r="AH95">
            <v>3.9672847289707949E-3</v>
          </cell>
          <cell r="AI95">
            <v>0.17259666273582674</v>
          </cell>
        </row>
        <row r="96">
          <cell r="I96" t="str">
            <v>Rough Terrain Forklifts (&gt;50 and &lt;=120)</v>
          </cell>
          <cell r="J96" t="str">
            <v>Construction and Mining Equipment</v>
          </cell>
          <cell r="K96" t="str">
            <v>U</v>
          </cell>
          <cell r="L96" t="str">
            <v>P</v>
          </cell>
          <cell r="M96" t="str">
            <v>NHH</v>
          </cell>
          <cell r="N96" t="str">
            <v>NP</v>
          </cell>
          <cell r="O96" t="str">
            <v>Total</v>
          </cell>
          <cell r="P96" t="str">
            <v>Total</v>
          </cell>
          <cell r="Q96" t="str">
            <v>Total</v>
          </cell>
          <cell r="R96">
            <v>32.642960000000002</v>
          </cell>
          <cell r="S96">
            <v>101.20529999999999</v>
          </cell>
          <cell r="T96">
            <v>288.57560000000001</v>
          </cell>
          <cell r="U96">
            <v>3.3455720000000002E-3</v>
          </cell>
          <cell r="V96">
            <v>2.1248E-2</v>
          </cell>
          <cell r="W96">
            <v>2.1952320000000001E-2</v>
          </cell>
          <cell r="X96">
            <v>3.1572900000000002</v>
          </cell>
          <cell r="Y96">
            <v>3.7036629999999999E-5</v>
          </cell>
          <cell r="Z96">
            <v>1.620935E-3</v>
          </cell>
          <cell r="AA96">
            <v>0</v>
          </cell>
          <cell r="AB96">
            <v>3.018656E-4</v>
          </cell>
          <cell r="AD96">
            <v>0.24991304131305384</v>
          </cell>
          <cell r="AE96">
            <v>1.5872180607142117</v>
          </cell>
          <cell r="AF96">
            <v>1.6398305148050549</v>
          </cell>
          <cell r="AG96">
            <v>235.84844271989712</v>
          </cell>
          <cell r="AH96">
            <v>2.7666231195401822E-3</v>
          </cell>
          <cell r="AI96">
            <v>0.12108326935447059</v>
          </cell>
        </row>
        <row r="97">
          <cell r="I97" t="str">
            <v>Rough Terrain Forklifts (&gt;120 and &lt;=175)</v>
          </cell>
          <cell r="J97" t="str">
            <v>Construction and Mining Equipment</v>
          </cell>
          <cell r="K97" t="str">
            <v>U</v>
          </cell>
          <cell r="L97" t="str">
            <v>P</v>
          </cell>
          <cell r="M97" t="str">
            <v>NHH</v>
          </cell>
          <cell r="N97" t="str">
            <v>NP</v>
          </cell>
          <cell r="O97" t="str">
            <v>Total</v>
          </cell>
          <cell r="P97" t="str">
            <v>Total</v>
          </cell>
          <cell r="Q97" t="str">
            <v>Total</v>
          </cell>
          <cell r="R97">
            <v>4.1816880000000003</v>
          </cell>
          <cell r="S97">
            <v>12.964790000000001</v>
          </cell>
          <cell r="T97">
            <v>73.747389999999996</v>
          </cell>
          <cell r="U97">
            <v>6.4435600000000001E-4</v>
          </cell>
          <cell r="V97">
            <v>4.6822749999999996E-3</v>
          </cell>
          <cell r="W97">
            <v>4.4724370000000001E-3</v>
          </cell>
          <cell r="X97">
            <v>0.80892200000000003</v>
          </cell>
          <cell r="Y97">
            <v>9.1017600000000004E-6</v>
          </cell>
          <cell r="Z97">
            <v>2.407543E-4</v>
          </cell>
          <cell r="AA97">
            <v>0</v>
          </cell>
          <cell r="AB97">
            <v>5.8139200000000001E-5</v>
          </cell>
          <cell r="AD97">
            <v>0.25764717392260111</v>
          </cell>
          <cell r="AE97">
            <v>1.8722180305272971</v>
          </cell>
          <cell r="AF97">
            <v>1.788313841412009</v>
          </cell>
          <cell r="AG97">
            <v>323.44925355520604</v>
          </cell>
          <cell r="AH97">
            <v>3.6393588974445402E-3</v>
          </cell>
          <cell r="AI97">
            <v>9.6266140153446367E-2</v>
          </cell>
        </row>
        <row r="98">
          <cell r="I98" t="str">
            <v>Rough Terrain Forklifts (&gt;175 and &lt;=250)</v>
          </cell>
          <cell r="J98" t="str">
            <v>Construction and Mining Equipment</v>
          </cell>
          <cell r="K98" t="str">
            <v>U</v>
          </cell>
          <cell r="L98" t="str">
            <v>N</v>
          </cell>
          <cell r="M98" t="str">
            <v>NHH</v>
          </cell>
          <cell r="N98" t="str">
            <v>NP</v>
          </cell>
          <cell r="O98" t="str">
            <v>Total</v>
          </cell>
          <cell r="P98" t="str">
            <v>Total</v>
          </cell>
          <cell r="Q98" t="str">
            <v>Total</v>
          </cell>
          <cell r="R98">
            <v>0.2333394</v>
          </cell>
          <cell r="S98">
            <v>0.72343919999999995</v>
          </cell>
          <cell r="T98">
            <v>5.5905659999999999</v>
          </cell>
          <cell r="U98">
            <v>3.776459E-5</v>
          </cell>
          <cell r="V98">
            <v>1.279447E-4</v>
          </cell>
          <cell r="W98">
            <v>2.9301940000000002E-4</v>
          </cell>
          <cell r="X98">
            <v>6.1724969999999997E-2</v>
          </cell>
          <cell r="Y98">
            <v>6.9451169999999996E-7</v>
          </cell>
          <cell r="Z98">
            <v>9.7014589999999997E-6</v>
          </cell>
          <cell r="AA98">
            <v>0</v>
          </cell>
          <cell r="AB98">
            <v>3.4074370000000002E-6</v>
          </cell>
          <cell r="AD98">
            <v>0.18942869586276223</v>
          </cell>
          <cell r="AE98">
            <v>0.64177573921899722</v>
          </cell>
          <cell r="AF98">
            <v>1.4697970454462521</v>
          </cell>
          <cell r="AG98">
            <v>309.61492152484965</v>
          </cell>
          <cell r="AH98">
            <v>3.4836985014912105E-3</v>
          </cell>
          <cell r="AI98">
            <v>4.8662906874827917E-2</v>
          </cell>
        </row>
        <row r="99">
          <cell r="I99" t="str">
            <v>Rough Terrain Forklifts (&gt;250 and &lt;=500)</v>
          </cell>
          <cell r="J99" t="str">
            <v>Construction and Mining Equipment</v>
          </cell>
          <cell r="K99" t="str">
            <v>U</v>
          </cell>
          <cell r="L99" t="str">
            <v>N</v>
          </cell>
          <cell r="M99" t="str">
            <v>NHH</v>
          </cell>
          <cell r="N99" t="str">
            <v>NP</v>
          </cell>
          <cell r="O99" t="str">
            <v>Total</v>
          </cell>
          <cell r="P99" t="str">
            <v>Total</v>
          </cell>
          <cell r="Q99" t="str">
            <v>Total</v>
          </cell>
          <cell r="R99">
            <v>0.1535128</v>
          </cell>
          <cell r="S99">
            <v>0.4759467</v>
          </cell>
          <cell r="T99">
            <v>5.5238430000000003</v>
          </cell>
          <cell r="U99">
            <v>3.592162E-5</v>
          </cell>
          <cell r="V99">
            <v>1.2124149999999999E-4</v>
          </cell>
          <cell r="W99">
            <v>2.5447600000000001E-4</v>
          </cell>
          <cell r="X99">
            <v>6.1002250000000001E-2</v>
          </cell>
          <cell r="Y99">
            <v>5.9875699999999997E-7</v>
          </cell>
          <cell r="Z99">
            <v>9.078647E-6</v>
          </cell>
          <cell r="AA99">
            <v>0</v>
          </cell>
          <cell r="AB99">
            <v>3.2411499999999999E-6</v>
          </cell>
          <cell r="AD99">
            <v>0.13694009713272515</v>
          </cell>
          <cell r="AE99">
            <v>0.46219582486862504</v>
          </cell>
          <cell r="AF99">
            <v>0.97011126329902075</v>
          </cell>
          <cell r="AG99">
            <v>232.55226352026392</v>
          </cell>
          <cell r="AH99">
            <v>2.2825763910118511E-3</v>
          </cell>
          <cell r="AI99">
            <v>3.4609541607915344E-2</v>
          </cell>
        </row>
        <row r="100">
          <cell r="I100" t="str">
            <v>Rubber Tired Loaders (&lt;=25)</v>
          </cell>
          <cell r="J100" t="str">
            <v>Construction and Mining Equipment</v>
          </cell>
          <cell r="K100" t="str">
            <v>U</v>
          </cell>
          <cell r="L100" t="str">
            <v>P</v>
          </cell>
          <cell r="M100" t="str">
            <v>NHH</v>
          </cell>
          <cell r="N100" t="str">
            <v>NP</v>
          </cell>
          <cell r="O100" t="str">
            <v>Total</v>
          </cell>
          <cell r="P100" t="str">
            <v>Total</v>
          </cell>
          <cell r="Q100" t="str">
            <v>Total</v>
          </cell>
          <cell r="R100">
            <v>8.5967169999999996E-2</v>
          </cell>
          <cell r="S100">
            <v>0.22559409999999999</v>
          </cell>
          <cell r="T100">
            <v>0.17377690000000001</v>
          </cell>
          <cell r="U100">
            <v>2.3015910000000001E-6</v>
          </cell>
          <cell r="V100">
            <v>7.8556399999999992E-6</v>
          </cell>
          <cell r="W100">
            <v>1.454422E-5</v>
          </cell>
          <cell r="X100">
            <v>1.9078470000000001E-3</v>
          </cell>
          <cell r="Y100">
            <v>2.420695E-8</v>
          </cell>
          <cell r="Z100">
            <v>5.4229879999999997E-7</v>
          </cell>
          <cell r="AA100">
            <v>0</v>
          </cell>
          <cell r="AB100">
            <v>2.0766890000000001E-7</v>
          </cell>
          <cell r="AD100">
            <v>0.37022304310263437</v>
          </cell>
          <cell r="AE100">
            <v>1.263621097892188</v>
          </cell>
          <cell r="AF100">
            <v>2.3395144436844761</v>
          </cell>
          <cell r="AG100">
            <v>306.8872454377132</v>
          </cell>
          <cell r="AH100">
            <v>3.893815492515097E-3</v>
          </cell>
          <cell r="AI100">
            <v>8.723162021701808E-2</v>
          </cell>
        </row>
        <row r="101">
          <cell r="I101" t="str">
            <v>Rubber Tired Loaders (&gt;25 and &lt;=50)</v>
          </cell>
          <cell r="J101" t="str">
            <v>Construction and Mining Equipment</v>
          </cell>
          <cell r="K101" t="str">
            <v>U</v>
          </cell>
          <cell r="L101" t="str">
            <v>P</v>
          </cell>
          <cell r="M101" t="str">
            <v>NHH</v>
          </cell>
          <cell r="N101" t="str">
            <v>NP</v>
          </cell>
          <cell r="O101" t="str">
            <v>Total</v>
          </cell>
          <cell r="P101" t="str">
            <v>Total</v>
          </cell>
          <cell r="Q101" t="str">
            <v>Total</v>
          </cell>
          <cell r="R101">
            <v>1.6702189999999999</v>
          </cell>
          <cell r="S101">
            <v>4.4481260000000002</v>
          </cell>
          <cell r="T101">
            <v>6.405227</v>
          </cell>
          <cell r="U101">
            <v>1.839105E-4</v>
          </cell>
          <cell r="V101">
            <v>7.2877849999999997E-4</v>
          </cell>
          <cell r="W101">
            <v>5.9742720000000005E-4</v>
          </cell>
          <cell r="X101">
            <v>6.9216650000000005E-2</v>
          </cell>
          <cell r="Y101">
            <v>8.9479849999999995E-7</v>
          </cell>
          <cell r="Z101">
            <v>4.3856000000000002E-5</v>
          </cell>
          <cell r="AA101">
            <v>0</v>
          </cell>
          <cell r="AB101">
            <v>1.6593950000000001E-5</v>
          </cell>
          <cell r="AD101">
            <v>0.75017481788960116</v>
          </cell>
          <cell r="AE101">
            <v>2.9727029099445468</v>
          </cell>
          <cell r="AF101">
            <v>2.4369181801055095</v>
          </cell>
          <cell r="AG101">
            <v>282.33617878630241</v>
          </cell>
          <cell r="AH101">
            <v>3.6499020000782352E-3</v>
          </cell>
          <cell r="AI101">
            <v>0.1788895512402302</v>
          </cell>
        </row>
        <row r="102">
          <cell r="I102" t="str">
            <v>Rubber Tired Loaders (&gt;50 and &lt;=120)</v>
          </cell>
          <cell r="J102" t="str">
            <v>Construction and Mining Equipment</v>
          </cell>
          <cell r="K102" t="str">
            <v>U</v>
          </cell>
          <cell r="L102" t="str">
            <v>P</v>
          </cell>
          <cell r="M102" t="str">
            <v>NHH</v>
          </cell>
          <cell r="N102" t="str">
            <v>NP</v>
          </cell>
          <cell r="O102" t="str">
            <v>Total</v>
          </cell>
          <cell r="P102" t="str">
            <v>Total</v>
          </cell>
          <cell r="Q102" t="str">
            <v>Total</v>
          </cell>
          <cell r="R102">
            <v>45.409080000000003</v>
          </cell>
          <cell r="S102">
            <v>120.93340000000001</v>
          </cell>
          <cell r="T102">
            <v>325.58920000000001</v>
          </cell>
          <cell r="U102">
            <v>4.3586600000000003E-3</v>
          </cell>
          <cell r="V102">
            <v>2.442078E-2</v>
          </cell>
          <cell r="W102">
            <v>2.709085E-2</v>
          </cell>
          <cell r="X102">
            <v>3.5591080000000002</v>
          </cell>
          <cell r="Y102">
            <v>4.1750160000000003E-5</v>
          </cell>
          <cell r="Z102">
            <v>2.1149390000000001E-3</v>
          </cell>
          <cell r="AA102">
            <v>0</v>
          </cell>
          <cell r="AB102">
            <v>3.93275E-4</v>
          </cell>
          <cell r="AD102">
            <v>0.27247616952802123</v>
          </cell>
          <cell r="AE102">
            <v>1.5266344682279667</v>
          </cell>
          <cell r="AF102">
            <v>1.693550549310612</v>
          </cell>
          <cell r="AG102">
            <v>222.49317789791741</v>
          </cell>
          <cell r="AH102">
            <v>2.6099589493059818E-3</v>
          </cell>
          <cell r="AI102">
            <v>0.13221276206573204</v>
          </cell>
        </row>
        <row r="103">
          <cell r="I103" t="str">
            <v>Rubber Tired Loaders (&gt;120 and &lt;=175)</v>
          </cell>
          <cell r="J103" t="str">
            <v>Construction and Mining Equipment</v>
          </cell>
          <cell r="K103" t="str">
            <v>U</v>
          </cell>
          <cell r="L103" t="str">
            <v>P</v>
          </cell>
          <cell r="M103" t="str">
            <v>NHH</v>
          </cell>
          <cell r="N103" t="str">
            <v>NP</v>
          </cell>
          <cell r="O103" t="str">
            <v>Total</v>
          </cell>
          <cell r="P103" t="str">
            <v>Total</v>
          </cell>
          <cell r="Q103" t="str">
            <v>Total</v>
          </cell>
          <cell r="R103">
            <v>25.59365</v>
          </cell>
          <cell r="S103">
            <v>68.160989999999998</v>
          </cell>
          <cell r="T103">
            <v>330.21589999999998</v>
          </cell>
          <cell r="U103">
            <v>3.2765469999999999E-3</v>
          </cell>
          <cell r="V103">
            <v>2.1233620000000002E-2</v>
          </cell>
          <cell r="W103">
            <v>2.25612E-2</v>
          </cell>
          <cell r="X103">
            <v>3.6200220000000001</v>
          </cell>
          <cell r="Y103">
            <v>4.0731449999999998E-5</v>
          </cell>
          <cell r="Z103">
            <v>1.246827E-3</v>
          </cell>
          <cell r="AA103">
            <v>0</v>
          </cell>
          <cell r="AB103">
            <v>2.956376E-4</v>
          </cell>
          <cell r="AD103">
            <v>0.24919854667603861</v>
          </cell>
          <cell r="AE103">
            <v>1.6149279240222303</v>
          </cell>
          <cell r="AF103">
            <v>1.7158973307165875</v>
          </cell>
          <cell r="AG103">
            <v>275.32161795185198</v>
          </cell>
          <cell r="AH103">
            <v>3.0978399345432043E-3</v>
          </cell>
          <cell r="AI103">
            <v>9.4827718435427658E-2</v>
          </cell>
        </row>
        <row r="104">
          <cell r="I104" t="str">
            <v>Rubber Tired Loaders (&gt;175 and &lt;=250)</v>
          </cell>
          <cell r="J104" t="str">
            <v>Construction and Mining Equipment</v>
          </cell>
          <cell r="K104" t="str">
            <v>U</v>
          </cell>
          <cell r="L104" t="str">
            <v>N</v>
          </cell>
          <cell r="M104" t="str">
            <v>NHH</v>
          </cell>
          <cell r="N104" t="str">
            <v>NP</v>
          </cell>
          <cell r="O104" t="str">
            <v>Total</v>
          </cell>
          <cell r="P104" t="str">
            <v>Total</v>
          </cell>
          <cell r="Q104" t="str">
            <v>Total</v>
          </cell>
          <cell r="R104">
            <v>25.45242</v>
          </cell>
          <cell r="S104">
            <v>67.784859999999995</v>
          </cell>
          <cell r="T104">
            <v>457.11709999999999</v>
          </cell>
          <cell r="U104">
            <v>3.3948030000000001E-3</v>
          </cell>
          <cell r="V104">
            <v>1.113515E-2</v>
          </cell>
          <cell r="W104">
            <v>2.727721E-2</v>
          </cell>
          <cell r="X104">
            <v>5.0446499999999999</v>
          </cell>
          <cell r="Y104">
            <v>5.6760969999999999E-5</v>
          </cell>
          <cell r="Z104">
            <v>9.2433779999999996E-4</v>
          </cell>
          <cell r="AA104">
            <v>0</v>
          </cell>
          <cell r="AB104">
            <v>3.0630760000000001E-4</v>
          </cell>
          <cell r="AD104">
            <v>0.18173764947511881</v>
          </cell>
          <cell r="AE104">
            <v>0.596109991523181</v>
          </cell>
          <cell r="AF104">
            <v>1.4602602948209971</v>
          </cell>
          <cell r="AG104">
            <v>270.06068788812127</v>
          </cell>
          <cell r="AH104">
            <v>3.0386462100238905E-3</v>
          </cell>
          <cell r="AI104">
            <v>4.9483572122742459E-2</v>
          </cell>
        </row>
        <row r="105">
          <cell r="I105" t="str">
            <v>Rubber Tired Loaders (&gt;250 and &lt;=500)</v>
          </cell>
          <cell r="J105" t="str">
            <v>Construction and Mining Equipment</v>
          </cell>
          <cell r="K105" t="str">
            <v>U</v>
          </cell>
          <cell r="L105" t="str">
            <v>N</v>
          </cell>
          <cell r="M105" t="str">
            <v>NHH</v>
          </cell>
          <cell r="N105" t="str">
            <v>NP</v>
          </cell>
          <cell r="O105" t="str">
            <v>Total</v>
          </cell>
          <cell r="P105" t="str">
            <v>Total</v>
          </cell>
          <cell r="Q105" t="str">
            <v>Total</v>
          </cell>
          <cell r="R105">
            <v>10.59238</v>
          </cell>
          <cell r="S105">
            <v>28.209620000000001</v>
          </cell>
          <cell r="T105">
            <v>302.64049999999997</v>
          </cell>
          <cell r="U105">
            <v>2.1377309999999999E-3</v>
          </cell>
          <cell r="V105">
            <v>7.6141389999999998E-3</v>
          </cell>
          <cell r="W105">
            <v>1.6000070000000002E-2</v>
          </cell>
          <cell r="X105">
            <v>3.3399570000000001</v>
          </cell>
          <cell r="Y105">
            <v>3.2782769999999999E-5</v>
          </cell>
          <cell r="Z105">
            <v>5.718966E-4</v>
          </cell>
          <cell r="AA105">
            <v>0</v>
          </cell>
          <cell r="AB105">
            <v>1.9288390000000001E-4</v>
          </cell>
          <cell r="AD105">
            <v>0.13749561767935906</v>
          </cell>
          <cell r="AE105">
            <v>0.48972987943829083</v>
          </cell>
          <cell r="AF105">
            <v>1.029100250481928</v>
          </cell>
          <cell r="AG105">
            <v>214.82097173942788</v>
          </cell>
          <cell r="AH105">
            <v>2.1085380763016305E-3</v>
          </cell>
          <cell r="AI105">
            <v>3.6783522466449392E-2</v>
          </cell>
        </row>
        <row r="106">
          <cell r="I106" t="str">
            <v>Rubber Tired Loaders (&gt;500 and &lt;=750)</v>
          </cell>
          <cell r="J106" t="str">
            <v>Construction and Mining Equipment</v>
          </cell>
          <cell r="K106" t="str">
            <v>U</v>
          </cell>
          <cell r="L106" t="str">
            <v>N</v>
          </cell>
          <cell r="M106" t="str">
            <v>NHH</v>
          </cell>
          <cell r="N106" t="str">
            <v>NP</v>
          </cell>
          <cell r="O106" t="str">
            <v>Total</v>
          </cell>
          <cell r="P106" t="str">
            <v>Total</v>
          </cell>
          <cell r="Q106" t="str">
            <v>Total</v>
          </cell>
          <cell r="R106">
            <v>30.074269999999999</v>
          </cell>
          <cell r="S106">
            <v>80.093789999999998</v>
          </cell>
          <cell r="T106">
            <v>1760.298</v>
          </cell>
          <cell r="U106">
            <v>1.250279E-2</v>
          </cell>
          <cell r="V106">
            <v>4.428671E-2</v>
          </cell>
          <cell r="W106">
            <v>9.5988299999999999E-2</v>
          </cell>
          <cell r="X106">
            <v>19.426449999999999</v>
          </cell>
          <cell r="Y106">
            <v>1.9532760000000001E-4</v>
          </cell>
          <cell r="Z106">
            <v>3.3851490000000001E-3</v>
          </cell>
          <cell r="AA106">
            <v>0</v>
          </cell>
          <cell r="AB106">
            <v>1.1281069999999999E-3</v>
          </cell>
          <cell r="AD106">
            <v>0.18882081599584688</v>
          </cell>
          <cell r="AE106">
            <v>0.6688309345331267</v>
          </cell>
          <cell r="AF106">
            <v>1.4496435701194812</v>
          </cell>
          <cell r="AG106">
            <v>293.38396797055054</v>
          </cell>
          <cell r="AH106">
            <v>2.9498949289326931E-3</v>
          </cell>
          <cell r="AI106">
            <v>5.1123516946819478E-2</v>
          </cell>
        </row>
        <row r="107">
          <cell r="I107" t="str">
            <v>Rubber Tired Loaders (&gt;750 and &lt;=1000)</v>
          </cell>
          <cell r="J107" t="str">
            <v>Construction and Mining Equipment</v>
          </cell>
          <cell r="K107" t="str">
            <v>U</v>
          </cell>
          <cell r="L107" t="str">
            <v>N</v>
          </cell>
          <cell r="M107" t="str">
            <v>NHH</v>
          </cell>
          <cell r="N107" t="str">
            <v>NP</v>
          </cell>
          <cell r="O107" t="str">
            <v>Total</v>
          </cell>
          <cell r="P107" t="str">
            <v>Total</v>
          </cell>
          <cell r="Q107" t="str">
            <v>Total</v>
          </cell>
          <cell r="R107">
            <v>3.2311209999999999</v>
          </cell>
          <cell r="S107">
            <v>8.5965109999999996</v>
          </cell>
          <cell r="T107">
            <v>231.2251</v>
          </cell>
          <cell r="U107">
            <v>1.783239E-3</v>
          </cell>
          <cell r="V107">
            <v>6.3580659999999999E-3</v>
          </cell>
          <cell r="W107">
            <v>2.027982E-2</v>
          </cell>
          <cell r="X107">
            <v>2.5503360000000002</v>
          </cell>
          <cell r="Y107">
            <v>2.5642919999999999E-5</v>
          </cell>
          <cell r="Z107">
            <v>5.6017450000000004E-4</v>
          </cell>
          <cell r="AA107">
            <v>0</v>
          </cell>
          <cell r="AB107">
            <v>1.6089880000000001E-4</v>
          </cell>
          <cell r="AD107">
            <v>0.18818732632343521</v>
          </cell>
          <cell r="AE107">
            <v>0.67097424469066569</v>
          </cell>
          <cell r="AF107">
            <v>2.1401534534184861</v>
          </cell>
          <cell r="AG107">
            <v>269.13998239518344</v>
          </cell>
          <cell r="AH107">
            <v>2.7061277562490178E-3</v>
          </cell>
          <cell r="AI107">
            <v>5.9115879267763419E-2</v>
          </cell>
        </row>
        <row r="108">
          <cell r="I108" t="str">
            <v>Rubber Tired Dozers (&lt;=175)</v>
          </cell>
          <cell r="J108" t="str">
            <v>Construction and Mining Equipment</v>
          </cell>
          <cell r="K108" t="str">
            <v>U</v>
          </cell>
          <cell r="L108" t="str">
            <v>P</v>
          </cell>
          <cell r="M108" t="str">
            <v>NHH</v>
          </cell>
          <cell r="N108" t="str">
            <v>NP</v>
          </cell>
          <cell r="O108" t="str">
            <v>Total</v>
          </cell>
          <cell r="P108" t="str">
            <v>Total</v>
          </cell>
          <cell r="Q108" t="str">
            <v>Total</v>
          </cell>
          <cell r="R108">
            <v>6.1405120000000001E-2</v>
          </cell>
          <cell r="S108">
            <v>0.27303040000000001</v>
          </cell>
          <cell r="T108">
            <v>1.6152200000000001</v>
          </cell>
          <cell r="U108">
            <v>2.418908E-5</v>
          </cell>
          <cell r="V108">
            <v>1.122524E-4</v>
          </cell>
          <cell r="W108">
            <v>1.6777219999999999E-4</v>
          </cell>
          <cell r="X108">
            <v>1.7659680000000001E-2</v>
          </cell>
          <cell r="Y108">
            <v>1.987017E-7</v>
          </cell>
          <cell r="Z108">
            <v>9.5140420000000006E-6</v>
          </cell>
          <cell r="AA108">
            <v>0</v>
          </cell>
          <cell r="AB108">
            <v>2.1825420000000002E-6</v>
          </cell>
          <cell r="AD108">
            <v>0.45927556316073231</v>
          </cell>
          <cell r="AE108">
            <v>2.1313247228147487</v>
          </cell>
          <cell r="AF108">
            <v>3.1854734300649299</v>
          </cell>
          <cell r="AG108">
            <v>335.30251986591975</v>
          </cell>
          <cell r="AH108">
            <v>3.7727286514615222E-3</v>
          </cell>
          <cell r="AI108">
            <v>0.18064213262698955</v>
          </cell>
        </row>
        <row r="109">
          <cell r="I109" t="str">
            <v>Rubber Tired Dozers (&gt;175 and &lt;=250)</v>
          </cell>
          <cell r="J109" t="str">
            <v>Construction and Mining Equipment</v>
          </cell>
          <cell r="K109" t="str">
            <v>U</v>
          </cell>
          <cell r="L109" t="str">
            <v>N</v>
          </cell>
          <cell r="M109" t="str">
            <v>NHH</v>
          </cell>
          <cell r="N109" t="str">
            <v>NP</v>
          </cell>
          <cell r="O109" t="str">
            <v>Total</v>
          </cell>
          <cell r="P109" t="str">
            <v>Total</v>
          </cell>
          <cell r="Q109" t="str">
            <v>Total</v>
          </cell>
          <cell r="R109">
            <v>1.5044249999999999</v>
          </cell>
          <cell r="S109">
            <v>6.6892459999999998</v>
          </cell>
          <cell r="T109">
            <v>55.738379999999999</v>
          </cell>
          <cell r="U109">
            <v>6.6507209999999998E-4</v>
          </cell>
          <cell r="V109">
            <v>1.9450299999999999E-3</v>
          </cell>
          <cell r="W109">
            <v>5.356024E-3</v>
          </cell>
          <cell r="X109">
            <v>0.61314420000000003</v>
          </cell>
          <cell r="Y109">
            <v>6.8989239999999999E-6</v>
          </cell>
          <cell r="Z109">
            <v>2.183912E-4</v>
          </cell>
          <cell r="AA109">
            <v>0</v>
          </cell>
          <cell r="AB109">
            <v>6.0008369999999998E-5</v>
          </cell>
          <cell r="AD109">
            <v>0.36079008553131403</v>
          </cell>
          <cell r="AE109">
            <v>1.0551450588003493</v>
          </cell>
          <cell r="AF109">
            <v>2.9055501757896187</v>
          </cell>
          <cell r="AG109">
            <v>332.62009992755537</v>
          </cell>
          <cell r="AH109">
            <v>3.7425466803283963E-3</v>
          </cell>
          <cell r="AI109">
            <v>0.11847344028908491</v>
          </cell>
        </row>
        <row r="110">
          <cell r="I110" t="str">
            <v>Rubber Tired Dozers (&gt;250 and &lt;=500)</v>
          </cell>
          <cell r="J110" t="str">
            <v>Construction and Mining Equipment</v>
          </cell>
          <cell r="K110" t="str">
            <v>U</v>
          </cell>
          <cell r="L110" t="str">
            <v>N</v>
          </cell>
          <cell r="M110" t="str">
            <v>NHH</v>
          </cell>
          <cell r="N110" t="str">
            <v>NP</v>
          </cell>
          <cell r="O110" t="str">
            <v>Total</v>
          </cell>
          <cell r="P110" t="str">
            <v>Total</v>
          </cell>
          <cell r="Q110" t="str">
            <v>Total</v>
          </cell>
          <cell r="R110">
            <v>2.3149730000000002</v>
          </cell>
          <cell r="S110">
            <v>10.29325</v>
          </cell>
          <cell r="T110">
            <v>123.9512</v>
          </cell>
          <cell r="U110">
            <v>1.365312E-3</v>
          </cell>
          <cell r="V110">
            <v>5.6061690000000003E-3</v>
          </cell>
          <cell r="W110">
            <v>1.075922E-2</v>
          </cell>
          <cell r="X110">
            <v>1.3619749999999999</v>
          </cell>
          <cell r="Y110">
            <v>1.3368230000000001E-5</v>
          </cell>
          <cell r="Z110">
            <v>4.3554189999999999E-4</v>
          </cell>
          <cell r="AA110">
            <v>0</v>
          </cell>
          <cell r="AB110">
            <v>1.2318990000000001E-4</v>
          </cell>
          <cell r="AD110">
            <v>0.240664716469531</v>
          </cell>
          <cell r="AE110">
            <v>0.98820421476210141</v>
          </cell>
          <cell r="AF110">
            <v>1.8965369312899232</v>
          </cell>
          <cell r="AG110">
            <v>240.07650061933788</v>
          </cell>
          <cell r="AH110">
            <v>2.3564293602117898E-3</v>
          </cell>
          <cell r="AI110">
            <v>7.6773344022539033E-2</v>
          </cell>
        </row>
        <row r="111">
          <cell r="I111" t="str">
            <v>Rubber Tired Dozers (&gt;500 and &lt;=750)</v>
          </cell>
          <cell r="J111" t="str">
            <v>Construction and Mining Equipment</v>
          </cell>
          <cell r="K111" t="str">
            <v>U</v>
          </cell>
          <cell r="L111" t="str">
            <v>N</v>
          </cell>
          <cell r="M111" t="str">
            <v>NHH</v>
          </cell>
          <cell r="N111" t="str">
            <v>NP</v>
          </cell>
          <cell r="O111" t="str">
            <v>Total</v>
          </cell>
          <cell r="P111" t="str">
            <v>Total</v>
          </cell>
          <cell r="Q111" t="str">
            <v>Total</v>
          </cell>
          <cell r="R111">
            <v>33.056840000000001</v>
          </cell>
          <cell r="S111">
            <v>146.98330000000001</v>
          </cell>
          <cell r="T111">
            <v>2664.8890000000001</v>
          </cell>
          <cell r="U111">
            <v>2.9465959999999999E-2</v>
          </cell>
          <cell r="V111">
            <v>0.1205278</v>
          </cell>
          <cell r="W111">
            <v>0.23607210000000001</v>
          </cell>
          <cell r="X111">
            <v>29.281310000000001</v>
          </cell>
          <cell r="Y111">
            <v>2.9441539999999999E-4</v>
          </cell>
          <cell r="Z111">
            <v>9.4620280000000008E-3</v>
          </cell>
          <cell r="AA111">
            <v>0</v>
          </cell>
          <cell r="AB111">
            <v>2.6586660000000001E-3</v>
          </cell>
          <cell r="AD111">
            <v>0.24249030478972783</v>
          </cell>
          <cell r="AE111">
            <v>0.99188429488247976</v>
          </cell>
          <cell r="AF111">
            <v>1.9427568448932635</v>
          </cell>
          <cell r="AG111">
            <v>240.97072644307212</v>
          </cell>
          <cell r="AH111">
            <v>2.4228934024477606E-3</v>
          </cell>
          <cell r="AI111">
            <v>7.786781946520456E-2</v>
          </cell>
        </row>
        <row r="112">
          <cell r="I112" t="str">
            <v>Rubber Tired Dozers (&gt;750 and &lt;=1000)</v>
          </cell>
          <cell r="J112" t="str">
            <v>Construction and Mining Equipment</v>
          </cell>
          <cell r="K112" t="str">
            <v>U</v>
          </cell>
          <cell r="L112" t="str">
            <v>N</v>
          </cell>
          <cell r="M112" t="str">
            <v>NHH</v>
          </cell>
          <cell r="N112" t="str">
            <v>NP</v>
          </cell>
          <cell r="O112" t="str">
            <v>Total</v>
          </cell>
          <cell r="P112" t="str">
            <v>Total</v>
          </cell>
          <cell r="Q112" t="str">
            <v>Total</v>
          </cell>
          <cell r="R112">
            <v>2.2369300000000001</v>
          </cell>
          <cell r="S112">
            <v>9.9362870000000001</v>
          </cell>
          <cell r="T112">
            <v>267.59440000000001</v>
          </cell>
          <cell r="U112">
            <v>3.1124030000000001E-3</v>
          </cell>
          <cell r="V112">
            <v>1.3160369999999999E-2</v>
          </cell>
          <cell r="W112">
            <v>3.1125360000000001E-2</v>
          </cell>
          <cell r="X112">
            <v>2.9379729999999999</v>
          </cell>
          <cell r="Y112">
            <v>2.9540520000000001E-5</v>
          </cell>
          <cell r="Z112">
            <v>1.009123E-3</v>
          </cell>
          <cell r="AA112">
            <v>0</v>
          </cell>
          <cell r="AB112">
            <v>2.808272E-4</v>
          </cell>
          <cell r="AD112">
            <v>0.28416771794131956</v>
          </cell>
          <cell r="AE112">
            <v>1.2015642929798629</v>
          </cell>
          <cell r="AF112">
            <v>2.8417986106882784</v>
          </cell>
          <cell r="AG112">
            <v>268.24196056333722</v>
          </cell>
          <cell r="AH112">
            <v>2.6971000076789248E-3</v>
          </cell>
          <cell r="AI112">
            <v>9.2134656094374087E-2</v>
          </cell>
        </row>
        <row r="113">
          <cell r="I113" t="str">
            <v>Tractors/Loaders/Backhoes (&lt;=25)</v>
          </cell>
          <cell r="J113" t="str">
            <v>Construction and Mining Equipment</v>
          </cell>
          <cell r="K113" t="str">
            <v>U</v>
          </cell>
          <cell r="L113" t="str">
            <v>P</v>
          </cell>
          <cell r="M113" t="str">
            <v>NHH</v>
          </cell>
          <cell r="N113" t="str">
            <v>NP</v>
          </cell>
          <cell r="O113" t="str">
            <v>Total</v>
          </cell>
          <cell r="P113" t="str">
            <v>Total</v>
          </cell>
          <cell r="Q113" t="str">
            <v>Total</v>
          </cell>
          <cell r="R113">
            <v>1.7316240000000001</v>
          </cell>
          <cell r="S113">
            <v>4.4728859999999999</v>
          </cell>
          <cell r="T113">
            <v>3.2285840000000001</v>
          </cell>
          <cell r="U113">
            <v>4.2821470000000001E-5</v>
          </cell>
          <cell r="V113">
            <v>1.459481E-4</v>
          </cell>
          <cell r="W113">
            <v>2.7104800000000002E-4</v>
          </cell>
          <cell r="X113">
            <v>3.5445419999999998E-2</v>
          </cell>
          <cell r="Y113">
            <v>4.4973520000000001E-7</v>
          </cell>
          <cell r="Z113">
            <v>1.051318E-5</v>
          </cell>
          <cell r="AA113">
            <v>0</v>
          </cell>
          <cell r="AB113">
            <v>3.8637129999999997E-6</v>
          </cell>
          <cell r="AD113">
            <v>0.34740556843165693</v>
          </cell>
          <cell r="AE113">
            <v>1.1840598335839545</v>
          </cell>
          <cell r="AF113">
            <v>2.1989806634910889</v>
          </cell>
          <cell r="AG113">
            <v>287.56453908282037</v>
          </cell>
          <cell r="AH113">
            <v>3.6486489791154974E-3</v>
          </cell>
          <cell r="AI113">
            <v>8.5292197440310358E-2</v>
          </cell>
        </row>
        <row r="114">
          <cell r="I114" t="str">
            <v>Tractors/Loaders/Backhoes (&gt;25 and &lt;=50)</v>
          </cell>
          <cell r="J114" t="str">
            <v>Construction and Mining Equipment</v>
          </cell>
          <cell r="K114" t="str">
            <v>U</v>
          </cell>
          <cell r="L114" t="str">
            <v>P</v>
          </cell>
          <cell r="M114" t="str">
            <v>NHH</v>
          </cell>
          <cell r="N114" t="str">
            <v>NP</v>
          </cell>
          <cell r="O114" t="str">
            <v>Total</v>
          </cell>
          <cell r="P114" t="str">
            <v>Total</v>
          </cell>
          <cell r="Q114" t="str">
            <v>Total</v>
          </cell>
          <cell r="R114">
            <v>10.34676</v>
          </cell>
          <cell r="S114">
            <v>27.21686</v>
          </cell>
          <cell r="T114">
            <v>37.998750000000001</v>
          </cell>
          <cell r="U114">
            <v>7.6294150000000001E-4</v>
          </cell>
          <cell r="V114">
            <v>3.9359540000000002E-3</v>
          </cell>
          <cell r="W114">
            <v>3.314263E-3</v>
          </cell>
          <cell r="X114">
            <v>0.41260570000000002</v>
          </cell>
          <cell r="Y114">
            <v>5.3339599999999998E-6</v>
          </cell>
          <cell r="Z114">
            <v>1.925246E-4</v>
          </cell>
          <cell r="AA114">
            <v>0</v>
          </cell>
          <cell r="AB114">
            <v>6.8838979999999995E-5</v>
          </cell>
          <cell r="AD114">
            <v>0.50861159501867592</v>
          </cell>
          <cell r="AE114">
            <v>2.6238864209905182</v>
          </cell>
          <cell r="AF114">
            <v>2.2094388504772411</v>
          </cell>
          <cell r="AG114">
            <v>275.06177497330702</v>
          </cell>
          <cell r="AH114">
            <v>3.5558609714713601E-3</v>
          </cell>
          <cell r="AI114">
            <v>0.12834567773064198</v>
          </cell>
        </row>
        <row r="115">
          <cell r="I115" t="str">
            <v>Tractors/Loaders/Backhoes (&gt;50 and &lt;=120)</v>
          </cell>
          <cell r="J115" t="str">
            <v>Construction and Mining Equipment</v>
          </cell>
          <cell r="K115" t="str">
            <v>U</v>
          </cell>
          <cell r="L115" t="str">
            <v>P</v>
          </cell>
          <cell r="M115" t="str">
            <v>NHH</v>
          </cell>
          <cell r="N115" t="str">
            <v>NP</v>
          </cell>
          <cell r="O115" t="str">
            <v>Total</v>
          </cell>
          <cell r="P115" t="str">
            <v>Total</v>
          </cell>
          <cell r="Q115" t="str">
            <v>Total</v>
          </cell>
          <cell r="R115">
            <v>138.39490000000001</v>
          </cell>
          <cell r="S115">
            <v>364.0437</v>
          </cell>
          <cell r="T115">
            <v>859.25810000000001</v>
          </cell>
          <cell r="U115">
            <v>8.7476459999999995E-3</v>
          </cell>
          <cell r="V115">
            <v>6.2627230000000006E-2</v>
          </cell>
          <cell r="W115">
            <v>5.871966E-2</v>
          </cell>
          <cell r="X115">
            <v>9.4071759999999998</v>
          </cell>
          <cell r="Y115">
            <v>1.10351E-4</v>
          </cell>
          <cell r="Z115">
            <v>3.9811630000000002E-3</v>
          </cell>
          <cell r="AA115">
            <v>0</v>
          </cell>
          <cell r="AB115">
            <v>7.8928620000000001E-4</v>
          </cell>
          <cell r="AD115">
            <v>0.18166006927190337</v>
          </cell>
          <cell r="AE115">
            <v>1.300563253257782</v>
          </cell>
          <cell r="AF115">
            <v>1.2194157723372221</v>
          </cell>
          <cell r="AG115">
            <v>195.35635573421544</v>
          </cell>
          <cell r="AH115">
            <v>2.2916302630700655E-3</v>
          </cell>
          <cell r="AI115">
            <v>8.2675767442205436E-2</v>
          </cell>
        </row>
        <row r="116">
          <cell r="I116" t="str">
            <v>Tractors/Loaders/Backhoes (&gt;120 and &lt;=175)</v>
          </cell>
          <cell r="J116" t="str">
            <v>Construction and Mining Equipment</v>
          </cell>
          <cell r="K116" t="str">
            <v>U</v>
          </cell>
          <cell r="L116" t="str">
            <v>P</v>
          </cell>
          <cell r="M116" t="str">
            <v>NHH</v>
          </cell>
          <cell r="N116" t="str">
            <v>NP</v>
          </cell>
          <cell r="O116" t="str">
            <v>Total</v>
          </cell>
          <cell r="P116" t="str">
            <v>Total</v>
          </cell>
          <cell r="Q116" t="str">
            <v>Total</v>
          </cell>
          <cell r="R116">
            <v>10.328340000000001</v>
          </cell>
          <cell r="S116">
            <v>27.168399999999998</v>
          </cell>
          <cell r="T116">
            <v>125.4055</v>
          </cell>
          <cell r="U116">
            <v>9.9212210000000005E-4</v>
          </cell>
          <cell r="V116">
            <v>7.9364440000000008E-3</v>
          </cell>
          <cell r="W116">
            <v>6.6718840000000003E-3</v>
          </cell>
          <cell r="X116">
            <v>1.376023</v>
          </cell>
          <cell r="Y116">
            <v>1.5482629999999999E-5</v>
          </cell>
          <cell r="Z116">
            <v>3.478752E-4</v>
          </cell>
          <cell r="AA116">
            <v>0</v>
          </cell>
          <cell r="AB116">
            <v>8.9517610000000006E-5</v>
          </cell>
          <cell r="AD116">
            <v>0.18930673011292534</v>
          </cell>
          <cell r="AE116">
            <v>1.5143521773825477</v>
          </cell>
          <cell r="AF116">
            <v>1.273061595677331</v>
          </cell>
          <cell r="AG116">
            <v>262.55882687239591</v>
          </cell>
          <cell r="AH116">
            <v>2.9542392603171333E-3</v>
          </cell>
          <cell r="AI116">
            <v>6.6378036130210108E-2</v>
          </cell>
        </row>
        <row r="117">
          <cell r="I117" t="str">
            <v>Tractors/Loaders/Backhoes (&gt;175 and &lt;=250)</v>
          </cell>
          <cell r="J117" t="str">
            <v>Construction and Mining Equipment</v>
          </cell>
          <cell r="K117" t="str">
            <v>U</v>
          </cell>
          <cell r="L117" t="str">
            <v>N</v>
          </cell>
          <cell r="M117" t="str">
            <v>NHH</v>
          </cell>
          <cell r="N117" t="str">
            <v>NP</v>
          </cell>
          <cell r="O117" t="str">
            <v>Total</v>
          </cell>
          <cell r="P117" t="str">
            <v>Total</v>
          </cell>
          <cell r="Q117" t="str">
            <v>Total</v>
          </cell>
          <cell r="R117">
            <v>3.3404379999999998</v>
          </cell>
          <cell r="S117">
            <v>8.7869250000000001</v>
          </cell>
          <cell r="T117">
            <v>68.260570000000001</v>
          </cell>
          <cell r="U117">
            <v>4.2592759999999998E-4</v>
          </cell>
          <cell r="V117">
            <v>1.5388299999999999E-3</v>
          </cell>
          <cell r="W117">
            <v>3.0446589999999999E-3</v>
          </cell>
          <cell r="X117">
            <v>0.75384309999999999</v>
          </cell>
          <cell r="Y117">
            <v>8.4820260000000006E-6</v>
          </cell>
          <cell r="Z117">
            <v>1.009804E-4</v>
          </cell>
          <cell r="AA117">
            <v>0</v>
          </cell>
          <cell r="AB117">
            <v>3.8430770000000003E-5</v>
          </cell>
          <cell r="AD117">
            <v>0.17589840301129234</v>
          </cell>
          <cell r="AE117">
            <v>0.63550176017207394</v>
          </cell>
          <cell r="AF117">
            <v>1.2573748585768059</v>
          </cell>
          <cell r="AG117">
            <v>311.32003986377487</v>
          </cell>
          <cell r="AH117">
            <v>3.5028836537013808E-3</v>
          </cell>
          <cell r="AI117">
            <v>4.1702606488618038E-2</v>
          </cell>
        </row>
        <row r="118">
          <cell r="I118" t="str">
            <v>Tractors/Loaders/Backhoes (&gt;250 and &lt;=500)</v>
          </cell>
          <cell r="J118" t="str">
            <v>Construction and Mining Equipment</v>
          </cell>
          <cell r="K118" t="str">
            <v>U</v>
          </cell>
          <cell r="L118" t="str">
            <v>N</v>
          </cell>
          <cell r="M118" t="str">
            <v>NHH</v>
          </cell>
          <cell r="N118" t="str">
            <v>NP</v>
          </cell>
          <cell r="O118" t="str">
            <v>Total</v>
          </cell>
          <cell r="P118" t="str">
            <v>Total</v>
          </cell>
          <cell r="Q118" t="str">
            <v>Total</v>
          </cell>
          <cell r="R118">
            <v>5.3913710000000004</v>
          </cell>
          <cell r="S118">
            <v>14.181839999999999</v>
          </cell>
          <cell r="T118">
            <v>221.19139999999999</v>
          </cell>
          <cell r="U118">
            <v>1.337443E-3</v>
          </cell>
          <cell r="V118">
            <v>4.8572270000000004E-3</v>
          </cell>
          <cell r="W118">
            <v>8.7662669999999995E-3</v>
          </cell>
          <cell r="X118">
            <v>2.443133</v>
          </cell>
          <cell r="Y118">
            <v>2.7489440000000001E-5</v>
          </cell>
          <cell r="Z118">
            <v>3.1135430000000001E-4</v>
          </cell>
          <cell r="AA118">
            <v>0</v>
          </cell>
          <cell r="AB118">
            <v>1.206753E-4</v>
          </cell>
          <cell r="AD118">
            <v>0.17111013656902069</v>
          </cell>
          <cell r="AE118">
            <v>0.62142519368431759</v>
          </cell>
          <cell r="AF118">
            <v>1.121540987967711</v>
          </cell>
          <cell r="AG118">
            <v>312.57019647662088</v>
          </cell>
          <cell r="AH118">
            <v>3.5169512514596139E-3</v>
          </cell>
          <cell r="AI118">
            <v>3.9834128852109463E-2</v>
          </cell>
        </row>
        <row r="119">
          <cell r="I119" t="str">
            <v>Tractors/Loaders/Backhoes (&gt;500 and &lt;=750)</v>
          </cell>
          <cell r="J119" t="str">
            <v>Construction and Mining Equipment</v>
          </cell>
          <cell r="K119" t="str">
            <v>U</v>
          </cell>
          <cell r="L119" t="str">
            <v>N</v>
          </cell>
          <cell r="M119" t="str">
            <v>NHH</v>
          </cell>
          <cell r="N119" t="str">
            <v>NP</v>
          </cell>
          <cell r="O119" t="str">
            <v>Total</v>
          </cell>
          <cell r="P119" t="str">
            <v>Total</v>
          </cell>
          <cell r="Q119" t="str">
            <v>Total</v>
          </cell>
          <cell r="R119">
            <v>150.37139999999999</v>
          </cell>
          <cell r="S119">
            <v>395.54770000000002</v>
          </cell>
          <cell r="T119">
            <v>9254.0120000000006</v>
          </cell>
          <cell r="U119">
            <v>5.620584E-2</v>
          </cell>
          <cell r="V119">
            <v>0.20321030000000001</v>
          </cell>
          <cell r="W119">
            <v>0.37765860000000001</v>
          </cell>
          <cell r="X119">
            <v>102.21259999999999</v>
          </cell>
          <cell r="Y119">
            <v>1.1500670000000001E-3</v>
          </cell>
          <cell r="Z119">
            <v>1.3235210000000001E-2</v>
          </cell>
          <cell r="AA119">
            <v>0</v>
          </cell>
          <cell r="AB119">
            <v>5.0713629999999997E-3</v>
          </cell>
          <cell r="AD119">
            <v>0.17187960911920361</v>
          </cell>
          <cell r="AE119">
            <v>0.62142487209507236</v>
          </cell>
          <cell r="AF119">
            <v>1.1548944477745668</v>
          </cell>
          <cell r="AG119">
            <v>312.57004138818144</v>
          </cell>
          <cell r="AH119">
            <v>3.5169488868219941E-3</v>
          </cell>
          <cell r="AI119">
            <v>4.0473778550602114E-2</v>
          </cell>
        </row>
        <row r="120">
          <cell r="I120" t="str">
            <v>Crawler Tractors (&lt;=50)</v>
          </cell>
          <cell r="J120" t="str">
            <v>Construction and Mining Equipment</v>
          </cell>
          <cell r="K120" t="str">
            <v>U</v>
          </cell>
          <cell r="L120" t="str">
            <v>P</v>
          </cell>
          <cell r="M120" t="str">
            <v>NHH</v>
          </cell>
          <cell r="N120" t="str">
            <v>NP</v>
          </cell>
          <cell r="O120" t="str">
            <v>Total</v>
          </cell>
          <cell r="P120" t="str">
            <v>Total</v>
          </cell>
          <cell r="Q120" t="str">
            <v>Total</v>
          </cell>
          <cell r="R120">
            <v>8.5967169999999996E-2</v>
          </cell>
          <cell r="S120">
            <v>0.24519189999999999</v>
          </cell>
          <cell r="T120">
            <v>0.28362009999999999</v>
          </cell>
          <cell r="U120">
            <v>1.084371E-5</v>
          </cell>
          <cell r="V120">
            <v>3.6205480000000003E-5</v>
          </cell>
          <cell r="W120">
            <v>2.8367480000000001E-5</v>
          </cell>
          <cell r="X120">
            <v>3.0474019999999998E-3</v>
          </cell>
          <cell r="Y120">
            <v>3.9395290000000003E-8</v>
          </cell>
          <cell r="Z120">
            <v>2.4387040000000002E-6</v>
          </cell>
          <cell r="AA120">
            <v>0</v>
          </cell>
          <cell r="AB120">
            <v>9.7841029999999991E-7</v>
          </cell>
          <cell r="AD120">
            <v>0.80242566838464091</v>
          </cell>
          <cell r="AE120">
            <v>2.6791758990407106</v>
          </cell>
          <cell r="AF120">
            <v>2.0991703115804401</v>
          </cell>
          <cell r="AG120">
            <v>225.50525481469825</v>
          </cell>
          <cell r="AH120">
            <v>2.9152192293464834E-3</v>
          </cell>
          <cell r="AI120">
            <v>0.18046210081165001</v>
          </cell>
        </row>
        <row r="121">
          <cell r="I121" t="str">
            <v>Crawler Tractors (&gt;50 and &lt;=120)</v>
          </cell>
          <cell r="J121" t="str">
            <v>Construction and Mining Equipment</v>
          </cell>
          <cell r="K121" t="str">
            <v>U</v>
          </cell>
          <cell r="L121" t="str">
            <v>P</v>
          </cell>
          <cell r="M121" t="str">
            <v>NHH</v>
          </cell>
          <cell r="N121" t="str">
            <v>NP</v>
          </cell>
          <cell r="O121" t="str">
            <v>Total</v>
          </cell>
          <cell r="P121" t="str">
            <v>Total</v>
          </cell>
          <cell r="Q121" t="str">
            <v>Total</v>
          </cell>
          <cell r="R121">
            <v>48.774099999999997</v>
          </cell>
          <cell r="S121">
            <v>139.1114</v>
          </cell>
          <cell r="T121">
            <v>419.12389999999999</v>
          </cell>
          <cell r="U121">
            <v>7.0713529999999998E-3</v>
          </cell>
          <cell r="V121">
            <v>3.2749399999999998E-2</v>
          </cell>
          <cell r="W121">
            <v>4.1712970000000002E-2</v>
          </cell>
          <cell r="X121">
            <v>4.573391</v>
          </cell>
          <cell r="Y121">
            <v>5.3648230000000001E-5</v>
          </cell>
          <cell r="Z121">
            <v>3.443537E-3</v>
          </cell>
          <cell r="AA121">
            <v>0</v>
          </cell>
          <cell r="AB121">
            <v>6.3803709999999997E-4</v>
          </cell>
          <cell r="AD121">
            <v>0.38429221961679633</v>
          </cell>
          <cell r="AE121">
            <v>1.7797640164645023</v>
          </cell>
          <cell r="AF121">
            <v>2.2668886460778919</v>
          </cell>
          <cell r="AG121">
            <v>248.54063692838977</v>
          </cell>
          <cell r="AH121">
            <v>2.9155095757788367E-3</v>
          </cell>
          <cell r="AI121">
            <v>0.18713879466384495</v>
          </cell>
        </row>
        <row r="122">
          <cell r="I122" t="str">
            <v>Crawler Tractors (&gt;120 and &lt;=175)</v>
          </cell>
          <cell r="J122" t="str">
            <v>Construction and Mining Equipment</v>
          </cell>
          <cell r="K122" t="str">
            <v>U</v>
          </cell>
          <cell r="L122" t="str">
            <v>P</v>
          </cell>
          <cell r="M122" t="str">
            <v>NHH</v>
          </cell>
          <cell r="N122" t="str">
            <v>NP</v>
          </cell>
          <cell r="O122" t="str">
            <v>Total</v>
          </cell>
          <cell r="P122" t="str">
            <v>Total</v>
          </cell>
          <cell r="Q122" t="str">
            <v>Total</v>
          </cell>
          <cell r="R122">
            <v>16.505690000000001</v>
          </cell>
          <cell r="S122">
            <v>47.07685</v>
          </cell>
          <cell r="T122">
            <v>260.28649999999999</v>
          </cell>
          <cell r="U122">
            <v>3.1962420000000002E-3</v>
          </cell>
          <cell r="V122">
            <v>1.7271450000000001E-2</v>
          </cell>
          <cell r="W122">
            <v>2.2026859999999999E-2</v>
          </cell>
          <cell r="X122">
            <v>2.850009</v>
          </cell>
          <cell r="Y122">
            <v>3.2067480000000003E-5</v>
          </cell>
          <cell r="Z122">
            <v>1.242354E-3</v>
          </cell>
          <cell r="AA122">
            <v>0</v>
          </cell>
          <cell r="AB122">
            <v>2.8839190000000002E-4</v>
          </cell>
          <cell r="AD122">
            <v>0.35196319481868482</v>
          </cell>
          <cell r="AE122">
            <v>1.9018943875811576</v>
          </cell>
          <cell r="AF122">
            <v>2.4255497604448895</v>
          </cell>
          <cell r="AG122">
            <v>313.83677234139503</v>
          </cell>
          <cell r="AH122">
            <v>3.5312009261452286E-3</v>
          </cell>
          <cell r="AI122">
            <v>0.13680531165530405</v>
          </cell>
        </row>
        <row r="123">
          <cell r="I123" t="str">
            <v>Crawler Tractors (&gt;175 and &lt;=250)</v>
          </cell>
          <cell r="J123" t="str">
            <v>Construction and Mining Equipment</v>
          </cell>
          <cell r="K123" t="str">
            <v>U</v>
          </cell>
          <cell r="L123" t="str">
            <v>N</v>
          </cell>
          <cell r="M123" t="str">
            <v>NHH</v>
          </cell>
          <cell r="N123" t="str">
            <v>NP</v>
          </cell>
          <cell r="O123" t="str">
            <v>Total</v>
          </cell>
          <cell r="P123" t="str">
            <v>Total</v>
          </cell>
          <cell r="Q123" t="str">
            <v>Total</v>
          </cell>
          <cell r="R123">
            <v>14.18458</v>
          </cell>
          <cell r="S123">
            <v>40.456659999999999</v>
          </cell>
          <cell r="T123">
            <v>304.64819999999997</v>
          </cell>
          <cell r="U123">
            <v>2.8596799999999999E-3</v>
          </cell>
          <cell r="V123">
            <v>8.6876509999999994E-3</v>
          </cell>
          <cell r="W123">
            <v>2.3223029999999999E-2</v>
          </cell>
          <cell r="X123">
            <v>3.3575469999999998</v>
          </cell>
          <cell r="Y123">
            <v>3.7778170000000002E-5</v>
          </cell>
          <cell r="Z123">
            <v>8.6184969999999995E-4</v>
          </cell>
          <cell r="AA123">
            <v>0</v>
          </cell>
          <cell r="AB123">
            <v>2.5802429999999998E-4</v>
          </cell>
          <cell r="AD123">
            <v>0.2565018166106644</v>
          </cell>
          <cell r="AE123">
            <v>0.7792474205433666</v>
          </cell>
          <cell r="AF123">
            <v>2.0830125686104588</v>
          </cell>
          <cell r="AG123">
            <v>301.15848796217983</v>
          </cell>
          <cell r="AH123">
            <v>3.3885501990525172E-3</v>
          </cell>
          <cell r="AI123">
            <v>7.7304458434284989E-2</v>
          </cell>
        </row>
        <row r="124">
          <cell r="I124" t="str">
            <v>Crawler Tractors (&gt;250 and &lt;=500)</v>
          </cell>
          <cell r="J124" t="str">
            <v>Construction and Mining Equipment</v>
          </cell>
          <cell r="K124" t="str">
            <v>U</v>
          </cell>
          <cell r="L124" t="str">
            <v>N</v>
          </cell>
          <cell r="M124" t="str">
            <v>NHH</v>
          </cell>
          <cell r="N124" t="str">
            <v>NP</v>
          </cell>
          <cell r="O124" t="str">
            <v>Total</v>
          </cell>
          <cell r="P124" t="str">
            <v>Total</v>
          </cell>
          <cell r="Q124" t="str">
            <v>Total</v>
          </cell>
          <cell r="R124">
            <v>9.7204309999999996</v>
          </cell>
          <cell r="S124">
            <v>27.7242</v>
          </cell>
          <cell r="T124">
            <v>325.84550000000002</v>
          </cell>
          <cell r="U124">
            <v>2.8670929999999998E-3</v>
          </cell>
          <cell r="V124">
            <v>1.0391070000000001E-2</v>
          </cell>
          <cell r="W124">
            <v>2.224139E-2</v>
          </cell>
          <cell r="X124">
            <v>3.590239</v>
          </cell>
          <cell r="Y124">
            <v>3.5239359999999997E-5</v>
          </cell>
          <cell r="Z124">
            <v>8.4461479999999999E-4</v>
          </cell>
          <cell r="AA124">
            <v>0</v>
          </cell>
          <cell r="AB124">
            <v>2.5869320000000001E-4</v>
          </cell>
          <cell r="AD124">
            <v>0.18763583941826997</v>
          </cell>
          <cell r="AE124">
            <v>0.68003972731404339</v>
          </cell>
          <cell r="AF124">
            <v>1.4555795303741859</v>
          </cell>
          <cell r="AG124">
            <v>234.9618615361309</v>
          </cell>
          <cell r="AH124">
            <v>2.3062268625965764E-3</v>
          </cell>
          <cell r="AI124">
            <v>5.5275502742008792E-2</v>
          </cell>
        </row>
        <row r="125">
          <cell r="I125" t="str">
            <v>Crawler Tractors (&gt;500 and &lt;=750)</v>
          </cell>
          <cell r="J125" t="str">
            <v>Construction and Mining Equipment</v>
          </cell>
          <cell r="K125" t="str">
            <v>U</v>
          </cell>
          <cell r="L125" t="str">
            <v>N</v>
          </cell>
          <cell r="M125" t="str">
            <v>NHH</v>
          </cell>
          <cell r="N125" t="str">
            <v>NP</v>
          </cell>
          <cell r="O125" t="str">
            <v>Total</v>
          </cell>
          <cell r="P125" t="str">
            <v>Total</v>
          </cell>
          <cell r="Q125" t="str">
            <v>Total</v>
          </cell>
          <cell r="R125">
            <v>19.88382</v>
          </cell>
          <cell r="S125">
            <v>56.711799999999997</v>
          </cell>
          <cell r="T125">
            <v>1194.838</v>
          </cell>
          <cell r="U125">
            <v>1.056268E-2</v>
          </cell>
          <cell r="V125">
            <v>3.8102249999999997E-2</v>
          </cell>
          <cell r="W125">
            <v>8.3653690000000003E-2</v>
          </cell>
          <cell r="X125">
            <v>13.16478</v>
          </cell>
          <cell r="Y125">
            <v>1.323683E-4</v>
          </cell>
          <cell r="Z125">
            <v>3.139855E-3</v>
          </cell>
          <cell r="AA125">
            <v>0</v>
          </cell>
          <cell r="AB125">
            <v>9.5305400000000005E-4</v>
          </cell>
          <cell r="AD125">
            <v>0.22529028752393684</v>
          </cell>
          <cell r="AE125">
            <v>0.81267887106387027</v>
          </cell>
          <cell r="AF125">
            <v>1.7842407298657423</v>
          </cell>
          <cell r="AG125">
            <v>280.79020394344741</v>
          </cell>
          <cell r="AH125">
            <v>2.8232695079330934E-3</v>
          </cell>
          <cell r="AI125">
            <v>6.6969636089843743E-2</v>
          </cell>
        </row>
        <row r="126">
          <cell r="I126" t="str">
            <v>Crawler Tractors (&gt;750 and &lt;=1000)</v>
          </cell>
          <cell r="J126" t="str">
            <v>Construction and Mining Equipment</v>
          </cell>
          <cell r="K126" t="str">
            <v>U</v>
          </cell>
          <cell r="L126" t="str">
            <v>N</v>
          </cell>
          <cell r="M126" t="str">
            <v>NHH</v>
          </cell>
          <cell r="N126" t="str">
            <v>NP</v>
          </cell>
          <cell r="O126" t="str">
            <v>Total</v>
          </cell>
          <cell r="P126" t="str">
            <v>Total</v>
          </cell>
          <cell r="Q126" t="str">
            <v>Total</v>
          </cell>
          <cell r="R126">
            <v>19.88382</v>
          </cell>
          <cell r="S126">
            <v>56.655090000000001</v>
          </cell>
          <cell r="T126">
            <v>1691.7339999999999</v>
          </cell>
          <cell r="U126">
            <v>1.605496E-2</v>
          </cell>
          <cell r="V126">
            <v>5.9821989999999998E-2</v>
          </cell>
          <cell r="W126">
            <v>0.17075850000000001</v>
          </cell>
          <cell r="X126">
            <v>18.625769999999999</v>
          </cell>
          <cell r="Y126">
            <v>1.872772E-4</v>
          </cell>
          <cell r="Z126">
            <v>5.0801379999999997E-3</v>
          </cell>
          <cell r="AA126">
            <v>0</v>
          </cell>
          <cell r="AB126">
            <v>1.4486130000000001E-3</v>
          </cell>
          <cell r="AD126">
            <v>0.25708298604767904</v>
          </cell>
          <cell r="AE126">
            <v>0.95791056598798108</v>
          </cell>
          <cell r="AF126">
            <v>2.7343017405850034</v>
          </cell>
          <cell r="AG126">
            <v>298.24855178943324</v>
          </cell>
          <cell r="AH126">
            <v>2.998810448275698E-3</v>
          </cell>
          <cell r="AI126">
            <v>8.1346639703511206E-2</v>
          </cell>
        </row>
        <row r="127">
          <cell r="I127" t="str">
            <v>Skid Steer Loaders (&lt;=25)</v>
          </cell>
          <cell r="J127" t="str">
            <v>Construction and Mining Equipment</v>
          </cell>
          <cell r="K127" t="str">
            <v>U</v>
          </cell>
          <cell r="L127" t="str">
            <v>P</v>
          </cell>
          <cell r="M127" t="str">
            <v>NHH</v>
          </cell>
          <cell r="N127" t="str">
            <v>NP</v>
          </cell>
          <cell r="O127" t="str">
            <v>Total</v>
          </cell>
          <cell r="P127" t="str">
            <v>Total</v>
          </cell>
          <cell r="Q127" t="str">
            <v>Total</v>
          </cell>
          <cell r="R127">
            <v>11.78978</v>
          </cell>
          <cell r="S127">
            <v>26.96219</v>
          </cell>
          <cell r="T127">
            <v>16.93327</v>
          </cell>
          <cell r="U127">
            <v>2.4144119999999999E-4</v>
          </cell>
          <cell r="V127">
            <v>7.9125289999999997E-4</v>
          </cell>
          <cell r="W127">
            <v>1.4689010000000001E-3</v>
          </cell>
          <cell r="X127">
            <v>0.18579309999999999</v>
          </cell>
          <cell r="Y127">
            <v>2.3573619999999999E-6</v>
          </cell>
          <cell r="Z127">
            <v>6.7872200000000004E-5</v>
          </cell>
          <cell r="AA127">
            <v>0</v>
          </cell>
          <cell r="AB127">
            <v>2.1784859999999999E-5</v>
          </cell>
          <cell r="AD127">
            <v>0.32495202598898681</v>
          </cell>
          <cell r="AE127">
            <v>1.0649352013022682</v>
          </cell>
          <cell r="AF127">
            <v>1.9769714362223545</v>
          </cell>
          <cell r="AG127">
            <v>250.05609754993938</v>
          </cell>
          <cell r="AH127">
            <v>3.1727375356378697E-3</v>
          </cell>
          <cell r="AI127">
            <v>9.134815805392664E-2</v>
          </cell>
        </row>
        <row r="128">
          <cell r="I128" t="str">
            <v>Skid Steer Loaders (&gt;25 and &lt;=50)</v>
          </cell>
          <cell r="J128" t="str">
            <v>Construction and Mining Equipment</v>
          </cell>
          <cell r="K128" t="str">
            <v>U</v>
          </cell>
          <cell r="L128" t="str">
            <v>P</v>
          </cell>
          <cell r="M128" t="str">
            <v>NHH</v>
          </cell>
          <cell r="N128" t="str">
            <v>NP</v>
          </cell>
          <cell r="O128" t="str">
            <v>Total</v>
          </cell>
          <cell r="P128" t="str">
            <v>Total</v>
          </cell>
          <cell r="Q128" t="str">
            <v>Total</v>
          </cell>
          <cell r="R128">
            <v>106.937</v>
          </cell>
          <cell r="S128">
            <v>249.39940000000001</v>
          </cell>
          <cell r="T128">
            <v>291.27449999999999</v>
          </cell>
          <cell r="U128">
            <v>3.5896909999999999E-3</v>
          </cell>
          <cell r="V128">
            <v>2.5617549999999999E-2</v>
          </cell>
          <cell r="W128">
            <v>2.3202529999999999E-2</v>
          </cell>
          <cell r="X128">
            <v>3.1793740000000001</v>
          </cell>
          <cell r="Y128">
            <v>4.1101389999999998E-5</v>
          </cell>
          <cell r="Z128">
            <v>9.7630419999999996E-4</v>
          </cell>
          <cell r="AA128">
            <v>0</v>
          </cell>
          <cell r="AB128">
            <v>3.23892E-4</v>
          </cell>
          <cell r="AD128">
            <v>0.26115280752078796</v>
          </cell>
          <cell r="AE128">
            <v>1.8636966536407065</v>
          </cell>
          <cell r="AF128">
            <v>1.6880020734612833</v>
          </cell>
          <cell r="AG128">
            <v>231.30192717384244</v>
          </cell>
          <cell r="AH128">
            <v>2.9901580363064229E-3</v>
          </cell>
          <cell r="AI128">
            <v>7.1026888616412057E-2</v>
          </cell>
        </row>
        <row r="129">
          <cell r="I129" t="str">
            <v>Skid Steer Loaders (&gt;50 and &lt;=120)</v>
          </cell>
          <cell r="J129" t="str">
            <v>Construction and Mining Equipment</v>
          </cell>
          <cell r="K129" t="str">
            <v>U</v>
          </cell>
          <cell r="L129" t="str">
            <v>P</v>
          </cell>
          <cell r="M129" t="str">
            <v>NHH</v>
          </cell>
          <cell r="N129" t="str">
            <v>NP</v>
          </cell>
          <cell r="O129" t="str">
            <v>Total</v>
          </cell>
          <cell r="P129" t="str">
            <v>Total</v>
          </cell>
          <cell r="Q129" t="str">
            <v>Total</v>
          </cell>
          <cell r="R129">
            <v>56.032179999999997</v>
          </cell>
          <cell r="S129">
            <v>130.67869999999999</v>
          </cell>
          <cell r="T129">
            <v>254.51259999999999</v>
          </cell>
          <cell r="U129">
            <v>1.751011E-3</v>
          </cell>
          <cell r="V129">
            <v>1.753234E-2</v>
          </cell>
          <cell r="W129">
            <v>1.4179600000000001E-2</v>
          </cell>
          <cell r="X129">
            <v>2.7915220000000001</v>
          </cell>
          <cell r="Y129">
            <v>3.2745969999999999E-5</v>
          </cell>
          <cell r="Z129">
            <v>7.4551200000000004E-4</v>
          </cell>
          <cell r="AA129">
            <v>0</v>
          </cell>
          <cell r="AB129">
            <v>1.5799090000000001E-4</v>
          </cell>
          <cell r="AD129">
            <v>0.10129916474528751</v>
          </cell>
          <cell r="AE129">
            <v>1.0142776933042648</v>
          </cell>
          <cell r="AF129">
            <v>0.82031559848697622</v>
          </cell>
          <cell r="AG129">
            <v>161.49461480715681</v>
          </cell>
          <cell r="AH129">
            <v>1.8944138042389464E-3</v>
          </cell>
          <cell r="AI129">
            <v>4.3129222436403179E-2</v>
          </cell>
        </row>
        <row r="130">
          <cell r="I130" t="str">
            <v>Off-Highway Tractors (&lt;=120)</v>
          </cell>
          <cell r="J130" t="str">
            <v>Construction and Mining Equipment</v>
          </cell>
          <cell r="K130" t="str">
            <v>U</v>
          </cell>
          <cell r="L130" t="str">
            <v>P</v>
          </cell>
          <cell r="M130" t="str">
            <v>NHH</v>
          </cell>
          <cell r="N130" t="str">
            <v>NP</v>
          </cell>
          <cell r="O130" t="str">
            <v>Total</v>
          </cell>
          <cell r="P130" t="str">
            <v>Total</v>
          </cell>
          <cell r="Q130" t="str">
            <v>Total</v>
          </cell>
          <cell r="R130">
            <v>6.1405130000000002E-3</v>
          </cell>
          <cell r="S130">
            <v>1.8722949999999999E-2</v>
          </cell>
          <cell r="T130">
            <v>8.0473790000000003E-2</v>
          </cell>
          <cell r="U130">
            <v>1.6126879999999999E-6</v>
          </cell>
          <cell r="V130">
            <v>6.4880420000000003E-6</v>
          </cell>
          <cell r="W130">
            <v>9.3575449999999995E-6</v>
          </cell>
          <cell r="X130">
            <v>8.7673280000000002E-4</v>
          </cell>
          <cell r="Y130">
            <v>1.028452E-8</v>
          </cell>
          <cell r="Z130">
            <v>7.8815350000000002E-7</v>
          </cell>
          <cell r="AA130">
            <v>0</v>
          </cell>
          <cell r="AB130">
            <v>1.4551019999999999E-7</v>
          </cell>
          <cell r="AD130">
            <v>0.65117523039905578</v>
          </cell>
          <cell r="AE130">
            <v>2.6197579719007962</v>
          </cell>
          <cell r="AF130">
            <v>3.7784131346823018</v>
          </cell>
          <cell r="AG130">
            <v>354.00938249581401</v>
          </cell>
          <cell r="AH130">
            <v>4.1527094394846979E-3</v>
          </cell>
          <cell r="AI130">
            <v>0.31824260920421199</v>
          </cell>
        </row>
        <row r="131">
          <cell r="I131" t="str">
            <v>Off-Highway Tractors (&gt;120 and &lt;=175)</v>
          </cell>
          <cell r="J131" t="str">
            <v>Construction and Mining Equipment</v>
          </cell>
          <cell r="K131" t="str">
            <v>U</v>
          </cell>
          <cell r="L131" t="str">
            <v>P</v>
          </cell>
          <cell r="M131" t="str">
            <v>NHH</v>
          </cell>
          <cell r="N131" t="str">
            <v>NP</v>
          </cell>
          <cell r="O131" t="str">
            <v>Total</v>
          </cell>
          <cell r="P131" t="str">
            <v>Total</v>
          </cell>
          <cell r="Q131" t="str">
            <v>Total</v>
          </cell>
          <cell r="R131">
            <v>7.5098469999999997</v>
          </cell>
          <cell r="S131">
            <v>22.898160000000001</v>
          </cell>
          <cell r="T131">
            <v>136.3862</v>
          </cell>
          <cell r="U131">
            <v>1.9537959999999998E-3</v>
          </cell>
          <cell r="V131">
            <v>9.2901089999999995E-3</v>
          </cell>
          <cell r="W131">
            <v>1.3785270000000001E-2</v>
          </cell>
          <cell r="X131">
            <v>1.4918169999999999</v>
          </cell>
          <cell r="Y131">
            <v>1.6785510000000001E-5</v>
          </cell>
          <cell r="Z131">
            <v>7.8090180000000003E-4</v>
          </cell>
          <cell r="AA131">
            <v>0</v>
          </cell>
          <cell r="AB131">
            <v>1.7628779999999999E-4</v>
          </cell>
          <cell r="AD131">
            <v>0.44232717668144517</v>
          </cell>
          <cell r="AE131">
            <v>2.1032224884444863</v>
          </cell>
          <cell r="AF131">
            <v>3.1208987831336663</v>
          </cell>
          <cell r="AG131">
            <v>337.73802471464955</v>
          </cell>
          <cell r="AH131">
            <v>3.8001343269502882E-3</v>
          </cell>
          <cell r="AI131">
            <v>0.17679127629468919</v>
          </cell>
        </row>
        <row r="132">
          <cell r="I132" t="str">
            <v>Off-Highway Tractors (&gt;175 and &lt;=250)</v>
          </cell>
          <cell r="J132" t="str">
            <v>Construction and Mining Equipment</v>
          </cell>
          <cell r="K132" t="str">
            <v>U</v>
          </cell>
          <cell r="L132" t="str">
            <v>N</v>
          </cell>
          <cell r="M132" t="str">
            <v>NHH</v>
          </cell>
          <cell r="N132" t="str">
            <v>NP</v>
          </cell>
          <cell r="O132" t="str">
            <v>Total</v>
          </cell>
          <cell r="P132" t="str">
            <v>Total</v>
          </cell>
          <cell r="Q132" t="str">
            <v>Total</v>
          </cell>
          <cell r="R132">
            <v>7.0984299999999996</v>
          </cell>
          <cell r="S132">
            <v>21.643719999999998</v>
          </cell>
          <cell r="T132">
            <v>128.1335</v>
          </cell>
          <cell r="U132">
            <v>1.452622E-3</v>
          </cell>
          <cell r="V132">
            <v>4.3100550000000001E-3</v>
          </cell>
          <cell r="W132">
            <v>1.195679E-2</v>
          </cell>
          <cell r="X132">
            <v>1.410091</v>
          </cell>
          <cell r="Y132">
            <v>1.5865939999999999E-5</v>
          </cell>
          <cell r="Z132">
            <v>4.8148450000000002E-4</v>
          </cell>
          <cell r="AA132">
            <v>0</v>
          </cell>
          <cell r="AB132">
            <v>1.3106780000000001E-4</v>
          </cell>
          <cell r="AD132">
            <v>0.24354753774304977</v>
          </cell>
          <cell r="AE132">
            <v>0.72262659025343157</v>
          </cell>
          <cell r="AF132">
            <v>2.0046830929248762</v>
          </cell>
          <cell r="AG132">
            <v>236.41676295941733</v>
          </cell>
          <cell r="AH132">
            <v>2.6600936933207421E-3</v>
          </cell>
          <cell r="AI132">
            <v>8.0726000595091801E-2</v>
          </cell>
        </row>
        <row r="133">
          <cell r="I133" t="str">
            <v>Off-Highway Tractors (&gt;250 and &lt;=750)</v>
          </cell>
          <cell r="J133" t="str">
            <v>Construction and Mining Equipment</v>
          </cell>
          <cell r="K133" t="str">
            <v>U</v>
          </cell>
          <cell r="L133" t="str">
            <v>N</v>
          </cell>
          <cell r="M133" t="str">
            <v>NHH</v>
          </cell>
          <cell r="N133" t="str">
            <v>NP</v>
          </cell>
          <cell r="O133" t="str">
            <v>Total</v>
          </cell>
          <cell r="P133" t="str">
            <v>Total</v>
          </cell>
          <cell r="Q133" t="str">
            <v>Total</v>
          </cell>
          <cell r="R133">
            <v>124.771</v>
          </cell>
          <cell r="S133">
            <v>380.43729999999999</v>
          </cell>
          <cell r="T133">
            <v>9821.027</v>
          </cell>
          <cell r="U133">
            <v>0.1032319</v>
          </cell>
          <cell r="V133">
            <v>0.42005229999999999</v>
          </cell>
          <cell r="W133">
            <v>0.84436909999999998</v>
          </cell>
          <cell r="X133">
            <v>107.97199999999999</v>
          </cell>
          <cell r="Y133">
            <v>1.0856290000000001E-3</v>
          </cell>
          <cell r="Z133">
            <v>3.3546310000000003E-2</v>
          </cell>
          <cell r="AA133">
            <v>0</v>
          </cell>
          <cell r="AB133">
            <v>9.3144490000000007E-3</v>
          </cell>
          <cell r="AD133">
            <v>0.32822571877152951</v>
          </cell>
          <cell r="AE133">
            <v>1.3355558513321384</v>
          </cell>
          <cell r="AF133">
            <v>2.6846706759826131</v>
          </cell>
          <cell r="AG133">
            <v>343.29686179562304</v>
          </cell>
          <cell r="AH133">
            <v>3.4517562773156052E-3</v>
          </cell>
          <cell r="AI133">
            <v>0.10666045778371366</v>
          </cell>
        </row>
        <row r="134">
          <cell r="I134" t="str">
            <v>Off-Highway Tractors (&gt;750 and &lt;=1000)</v>
          </cell>
          <cell r="J134" t="str">
            <v>Construction and Mining Equipment</v>
          </cell>
          <cell r="K134" t="str">
            <v>U</v>
          </cell>
          <cell r="L134" t="str">
            <v>N</v>
          </cell>
          <cell r="M134" t="str">
            <v>NHH</v>
          </cell>
          <cell r="N134" t="str">
            <v>NP</v>
          </cell>
          <cell r="O134" t="str">
            <v>Total</v>
          </cell>
          <cell r="P134" t="str">
            <v>Total</v>
          </cell>
          <cell r="Q134" t="str">
            <v>Total</v>
          </cell>
          <cell r="R134">
            <v>13.173030000000001</v>
          </cell>
          <cell r="S134">
            <v>40.125529999999998</v>
          </cell>
          <cell r="T134">
            <v>1485.82</v>
          </cell>
          <cell r="U134">
            <v>1.64651E-2</v>
          </cell>
          <cell r="V134">
            <v>6.9400119999999996E-2</v>
          </cell>
          <cell r="W134">
            <v>0.16926579999999999</v>
          </cell>
          <cell r="X134">
            <v>16.322299999999998</v>
          </cell>
          <cell r="Y134">
            <v>1.6411630000000001E-4</v>
          </cell>
          <cell r="Z134">
            <v>5.4030379999999998E-3</v>
          </cell>
          <cell r="AA134">
            <v>0</v>
          </cell>
          <cell r="AB134">
            <v>1.48562E-3</v>
          </cell>
          <cell r="AD134">
            <v>0.37226022235718764</v>
          </cell>
          <cell r="AE134">
            <v>1.5690705858340064</v>
          </cell>
          <cell r="AF134">
            <v>3.8269384543954934</v>
          </cell>
          <cell r="AG134">
            <v>369.03165042305989</v>
          </cell>
          <cell r="AH134">
            <v>3.7105131660566241E-3</v>
          </cell>
          <cell r="AI134">
            <v>0.122157540937154</v>
          </cell>
        </row>
        <row r="135">
          <cell r="I135" t="str">
            <v>Dumpers/Tenders (&lt;=25)</v>
          </cell>
          <cell r="J135" t="str">
            <v>Construction and Mining Equipment</v>
          </cell>
          <cell r="K135" t="str">
            <v>U</v>
          </cell>
          <cell r="L135" t="str">
            <v>P</v>
          </cell>
          <cell r="M135" t="str">
            <v>NHH</v>
          </cell>
          <cell r="N135" t="str">
            <v>NP</v>
          </cell>
          <cell r="O135" t="str">
            <v>Total</v>
          </cell>
          <cell r="P135" t="str">
            <v>Total</v>
          </cell>
          <cell r="Q135" t="str">
            <v>Total</v>
          </cell>
          <cell r="R135">
            <v>0.14737230000000001</v>
          </cell>
          <cell r="S135">
            <v>0.26752049999999999</v>
          </cell>
          <cell r="T135">
            <v>9.2810719999999999E-2</v>
          </cell>
          <cell r="U135">
            <v>1.233121E-6</v>
          </cell>
          <cell r="V135">
            <v>4.1954700000000003E-6</v>
          </cell>
          <cell r="W135">
            <v>7.8213249999999992E-6</v>
          </cell>
          <cell r="X135">
            <v>1.018925E-3</v>
          </cell>
          <cell r="Y135">
            <v>1.2928230000000001E-8</v>
          </cell>
          <cell r="Z135">
            <v>3.0798809999999998E-7</v>
          </cell>
          <cell r="AA135">
            <v>0</v>
          </cell>
          <cell r="AB135">
            <v>1.1126249999999999E-7</v>
          </cell>
          <cell r="AD135">
            <v>0.16726753593836738</v>
          </cell>
          <cell r="AE135">
            <v>0.56909737892983914</v>
          </cell>
          <cell r="AF135">
            <v>1.0609289441369913</v>
          </cell>
          <cell r="AG135">
            <v>138.21277397433093</v>
          </cell>
          <cell r="AH135">
            <v>1.7536585429527832E-3</v>
          </cell>
          <cell r="AI135">
            <v>4.1777255099328843E-2</v>
          </cell>
        </row>
        <row r="136">
          <cell r="I136" t="str">
            <v>Other Construction Equipment (&lt;=15)</v>
          </cell>
          <cell r="J136" t="str">
            <v>Construction and Mining Equipment</v>
          </cell>
          <cell r="K136" t="str">
            <v>U</v>
          </cell>
          <cell r="L136" t="str">
            <v>P</v>
          </cell>
          <cell r="M136" t="str">
            <v>NHH</v>
          </cell>
          <cell r="N136" t="str">
            <v>NP</v>
          </cell>
          <cell r="O136" t="str">
            <v>Total</v>
          </cell>
          <cell r="P136" t="str">
            <v>Total</v>
          </cell>
          <cell r="Q136" t="str">
            <v>Total</v>
          </cell>
          <cell r="R136">
            <v>2.0325090000000001</v>
          </cell>
          <cell r="S136">
            <v>3.8456070000000002</v>
          </cell>
          <cell r="T136">
            <v>1.773757</v>
          </cell>
          <cell r="U136">
            <v>2.2602390000000002E-5</v>
          </cell>
          <cell r="V136">
            <v>1.1855869999999999E-4</v>
          </cell>
          <cell r="W136">
            <v>1.4154479999999999E-4</v>
          </cell>
          <cell r="X136">
            <v>1.941698E-2</v>
          </cell>
          <cell r="Y136">
            <v>3.0214539999999998E-7</v>
          </cell>
          <cell r="Z136">
            <v>5.5309190000000002E-6</v>
          </cell>
          <cell r="AA136">
            <v>0</v>
          </cell>
          <cell r="AB136">
            <v>2.0393780000000001E-6</v>
          </cell>
          <cell r="AD136">
            <v>0.35546860279794579</v>
          </cell>
          <cell r="AE136">
            <v>1.8645769513109371</v>
          </cell>
          <cell r="AF136">
            <v>2.2260801751192987</v>
          </cell>
          <cell r="AG136">
            <v>305.37154483024392</v>
          </cell>
          <cell r="AH136">
            <v>4.7518516041810815E-3</v>
          </cell>
          <cell r="AI136">
            <v>8.6984962613184363E-2</v>
          </cell>
        </row>
        <row r="137">
          <cell r="I137" t="str">
            <v>Other Construction Equipment (&gt;15 and &lt;=25)</v>
          </cell>
          <cell r="J137" t="str">
            <v>Construction and Mining Equipment</v>
          </cell>
          <cell r="K137" t="str">
            <v>U</v>
          </cell>
          <cell r="L137" t="str">
            <v>P</v>
          </cell>
          <cell r="M137" t="str">
            <v>NHH</v>
          </cell>
          <cell r="N137" t="str">
            <v>NP</v>
          </cell>
          <cell r="O137" t="str">
            <v>Total</v>
          </cell>
          <cell r="P137" t="str">
            <v>Total</v>
          </cell>
          <cell r="Q137" t="str">
            <v>Total</v>
          </cell>
          <cell r="R137">
            <v>0.34386870000000003</v>
          </cell>
          <cell r="S137">
            <v>0.65061630000000004</v>
          </cell>
          <cell r="T137">
            <v>0.39128770000000002</v>
          </cell>
          <cell r="U137">
            <v>5.1824160000000002E-6</v>
          </cell>
          <cell r="V137">
            <v>1.768828E-5</v>
          </cell>
          <cell r="W137">
            <v>3.2748710000000001E-5</v>
          </cell>
          <cell r="X137">
            <v>4.2958329999999998E-3</v>
          </cell>
          <cell r="Y137">
            <v>5.4505970000000002E-8</v>
          </cell>
          <cell r="Z137">
            <v>1.228247E-6</v>
          </cell>
          <cell r="AA137">
            <v>0</v>
          </cell>
          <cell r="AB137">
            <v>4.6760100000000001E-7</v>
          </cell>
          <cell r="AD137">
            <v>0.2890482636355714</v>
          </cell>
          <cell r="AE137">
            <v>0.98656044221455885</v>
          </cell>
          <cell r="AF137">
            <v>1.8265530520523388</v>
          </cell>
          <cell r="AG137">
            <v>239.59926596367166</v>
          </cell>
          <cell r="AH137">
            <v>3.0400600774373471E-3</v>
          </cell>
          <cell r="AI137">
            <v>6.8505242085081491E-2</v>
          </cell>
        </row>
        <row r="138">
          <cell r="I138" t="str">
            <v>Other Construction Equipment (&gt;25 and &lt;=50)</v>
          </cell>
          <cell r="J138" t="str">
            <v>Construction and Mining Equipment</v>
          </cell>
          <cell r="K138" t="str">
            <v>U</v>
          </cell>
          <cell r="L138" t="str">
            <v>P</v>
          </cell>
          <cell r="M138" t="str">
            <v>NHH</v>
          </cell>
          <cell r="N138" t="str">
            <v>NP</v>
          </cell>
          <cell r="O138" t="str">
            <v>Total</v>
          </cell>
          <cell r="P138" t="str">
            <v>Total</v>
          </cell>
          <cell r="Q138" t="str">
            <v>Total</v>
          </cell>
          <cell r="R138">
            <v>0.52808390000000005</v>
          </cell>
          <cell r="S138">
            <v>1.0131760000000001</v>
          </cell>
          <cell r="T138">
            <v>1.301742</v>
          </cell>
          <cell r="U138">
            <v>2.376238E-5</v>
          </cell>
          <cell r="V138">
            <v>1.21035E-4</v>
          </cell>
          <cell r="W138">
            <v>1.104746E-4</v>
          </cell>
          <cell r="X138">
            <v>1.4166450000000001E-2</v>
          </cell>
          <cell r="Y138">
            <v>1.831368E-7</v>
          </cell>
          <cell r="Z138">
            <v>6.3174879999999997E-6</v>
          </cell>
          <cell r="AA138">
            <v>0</v>
          </cell>
          <cell r="AB138">
            <v>2.144042E-6</v>
          </cell>
          <cell r="AD138">
            <v>0.42553773749082091</v>
          </cell>
          <cell r="AE138">
            <v>2.1675000592197207</v>
          </cell>
          <cell r="AF138">
            <v>1.978383955403602</v>
          </cell>
          <cell r="AG138">
            <v>253.69340450227801</v>
          </cell>
          <cell r="AH138">
            <v>3.2796218023324669E-3</v>
          </cell>
          <cell r="AI138">
            <v>0.1131338506557597</v>
          </cell>
        </row>
        <row r="139">
          <cell r="I139" t="str">
            <v>Other Construction Equipment (&gt;50 and &lt;=120)</v>
          </cell>
          <cell r="J139" t="str">
            <v>Construction and Mining Equipment</v>
          </cell>
          <cell r="K139" t="str">
            <v>U</v>
          </cell>
          <cell r="L139" t="str">
            <v>P</v>
          </cell>
          <cell r="M139" t="str">
            <v>NHH</v>
          </cell>
          <cell r="N139" t="str">
            <v>NP</v>
          </cell>
          <cell r="O139" t="str">
            <v>Total</v>
          </cell>
          <cell r="P139" t="str">
            <v>Total</v>
          </cell>
          <cell r="Q139" t="str">
            <v>Total</v>
          </cell>
          <cell r="R139">
            <v>0.87195279999999997</v>
          </cell>
          <cell r="S139">
            <v>1.672919</v>
          </cell>
          <cell r="T139">
            <v>6.1669390000000002</v>
          </cell>
          <cell r="U139">
            <v>5.6243119999999998E-5</v>
          </cell>
          <cell r="V139">
            <v>4.296282E-4</v>
          </cell>
          <cell r="W139">
            <v>4.1878759999999999E-4</v>
          </cell>
          <cell r="X139">
            <v>6.7574319999999993E-2</v>
          </cell>
          <cell r="Y139">
            <v>7.9268160000000001E-7</v>
          </cell>
          <cell r="Z139">
            <v>2.7597709999999999E-5</v>
          </cell>
          <cell r="AA139">
            <v>0</v>
          </cell>
          <cell r="AB139">
            <v>5.0747270000000004E-6</v>
          </cell>
          <cell r="AD139">
            <v>0.25416531655148877</v>
          </cell>
          <cell r="AE139">
            <v>1.941510134083001</v>
          </cell>
          <cell r="AF139">
            <v>1.8925209505062708</v>
          </cell>
          <cell r="AG139">
            <v>305.37154470718542</v>
          </cell>
          <cell r="AH139">
            <v>3.5821656015622995E-3</v>
          </cell>
          <cell r="AI139">
            <v>0.12471535537584305</v>
          </cell>
        </row>
        <row r="140">
          <cell r="I140" t="str">
            <v>Other Construction Equipment (&gt;120 and &lt;=175)</v>
          </cell>
          <cell r="J140" t="str">
            <v>Construction and Mining Equipment</v>
          </cell>
          <cell r="K140" t="str">
            <v>U</v>
          </cell>
          <cell r="L140" t="str">
            <v>P</v>
          </cell>
          <cell r="M140" t="str">
            <v>NHH</v>
          </cell>
          <cell r="N140" t="str">
            <v>NP</v>
          </cell>
          <cell r="O140" t="str">
            <v>Total</v>
          </cell>
          <cell r="P140" t="str">
            <v>Total</v>
          </cell>
          <cell r="Q140" t="str">
            <v>Total</v>
          </cell>
          <cell r="R140">
            <v>1.2035400000000001</v>
          </cell>
          <cell r="S140">
            <v>2.3090999999999999</v>
          </cell>
          <cell r="T140">
            <v>11.18859</v>
          </cell>
          <cell r="U140">
            <v>7.6853610000000006E-5</v>
          </cell>
          <cell r="V140">
            <v>6.7572800000000001E-4</v>
          </cell>
          <cell r="W140">
            <v>5.918335E-4</v>
          </cell>
          <cell r="X140">
            <v>0.1228674</v>
          </cell>
          <cell r="Y140">
            <v>1.3824690000000001E-6</v>
          </cell>
          <cell r="Z140">
            <v>2.917464E-5</v>
          </cell>
          <cell r="AA140">
            <v>0</v>
          </cell>
          <cell r="AB140">
            <v>6.9343760000000002E-6</v>
          </cell>
          <cell r="AD140">
            <v>0.17253870089645318</v>
          </cell>
          <cell r="AE140">
            <v>1.5170299909055478</v>
          </cell>
          <cell r="AF140">
            <v>1.3286842769910356</v>
          </cell>
          <cell r="AG140">
            <v>275.84106431077043</v>
          </cell>
          <cell r="AH140">
            <v>3.1036851136806553E-3</v>
          </cell>
          <cell r="AI140">
            <v>6.5497957541899451E-2</v>
          </cell>
        </row>
        <row r="141">
          <cell r="I141" t="str">
            <v>Other Construction Equipment (&gt;175 and &lt;=500)</v>
          </cell>
          <cell r="J141" t="str">
            <v>Construction and Mining Equipment</v>
          </cell>
          <cell r="K141" t="str">
            <v>U</v>
          </cell>
          <cell r="L141" t="str">
            <v>N</v>
          </cell>
          <cell r="M141" t="str">
            <v>NHH</v>
          </cell>
          <cell r="N141" t="str">
            <v>NP</v>
          </cell>
          <cell r="O141" t="str">
            <v>Total</v>
          </cell>
          <cell r="P141" t="str">
            <v>Total</v>
          </cell>
          <cell r="Q141" t="str">
            <v>Total</v>
          </cell>
          <cell r="R141">
            <v>2.793933</v>
          </cell>
          <cell r="S141">
            <v>5.3604099999999999</v>
          </cell>
          <cell r="T141">
            <v>61.605400000000003</v>
          </cell>
          <cell r="U141">
            <v>3.1552130000000002E-4</v>
          </cell>
          <cell r="V141">
            <v>1.283469E-3</v>
          </cell>
          <cell r="W141">
            <v>2.443335E-3</v>
          </cell>
          <cell r="X141">
            <v>0.68079970000000001</v>
          </cell>
          <cell r="Y141">
            <v>6.6822689999999997E-6</v>
          </cell>
          <cell r="Z141">
            <v>8.3019939999999997E-5</v>
          </cell>
          <cell r="AA141">
            <v>0</v>
          </cell>
          <cell r="AB141">
            <v>2.846898E-5</v>
          </cell>
          <cell r="AD141">
            <v>0.10679814542544321</v>
          </cell>
          <cell r="AE141">
            <v>0.43443060392768462</v>
          </cell>
          <cell r="AF141">
            <v>0.827023870189034</v>
          </cell>
          <cell r="AG141">
            <v>230.43815224581704</v>
          </cell>
          <cell r="AH141">
            <v>2.2618249114526689E-3</v>
          </cell>
          <cell r="AI141">
            <v>2.8100719746437311E-2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rb.ca.gov/ei/speciate/dnldopt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rb.ca.gov/ei/speciate/dnldop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2:AH75"/>
  <sheetViews>
    <sheetView tabSelected="1" topLeftCell="B2" zoomScale="130" zoomScaleNormal="130" workbookViewId="0">
      <selection activeCell="H12" sqref="H12"/>
    </sheetView>
  </sheetViews>
  <sheetFormatPr defaultColWidth="9.35546875" defaultRowHeight="11.7"/>
  <cols>
    <col min="1" max="1" width="0" style="7" hidden="1" customWidth="1"/>
    <col min="2" max="2" width="9.35546875" style="7"/>
    <col min="3" max="3" width="28.85546875" style="7" bestFit="1" customWidth="1"/>
    <col min="4" max="16384" width="9.35546875" style="7"/>
  </cols>
  <sheetData>
    <row r="2" spans="1:21" ht="14.35">
      <c r="A2" s="17"/>
      <c r="B2" s="88" t="s">
        <v>320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6"/>
    </row>
    <row r="3" spans="1:21" ht="13">
      <c r="A3" s="37"/>
      <c r="B3" s="37"/>
      <c r="C3" s="37"/>
      <c r="D3" s="38" t="s">
        <v>300</v>
      </c>
      <c r="E3" s="38" t="s">
        <v>285</v>
      </c>
      <c r="F3" s="38" t="s">
        <v>286</v>
      </c>
      <c r="G3" s="39" t="s">
        <v>287</v>
      </c>
      <c r="H3" s="39"/>
      <c r="I3" s="39"/>
      <c r="J3" s="39"/>
      <c r="K3" s="109" t="s">
        <v>303</v>
      </c>
      <c r="L3" s="109"/>
      <c r="M3" s="109"/>
      <c r="N3" s="109"/>
      <c r="O3" s="109"/>
    </row>
    <row r="4" spans="1:21" ht="13">
      <c r="A4" s="37"/>
      <c r="B4" s="41" t="s">
        <v>22</v>
      </c>
      <c r="C4" s="42" t="s">
        <v>288</v>
      </c>
      <c r="D4" s="41" t="s">
        <v>301</v>
      </c>
      <c r="E4" s="41" t="s">
        <v>289</v>
      </c>
      <c r="F4" s="41" t="s">
        <v>289</v>
      </c>
      <c r="G4" s="41">
        <v>2014</v>
      </c>
      <c r="H4" s="41">
        <v>2015</v>
      </c>
      <c r="I4" s="41">
        <v>2016</v>
      </c>
      <c r="J4" s="41">
        <v>2017</v>
      </c>
      <c r="K4" s="41" t="s">
        <v>272</v>
      </c>
      <c r="L4" s="41" t="s">
        <v>273</v>
      </c>
      <c r="M4" s="41" t="s">
        <v>274</v>
      </c>
      <c r="N4" s="41" t="s">
        <v>304</v>
      </c>
      <c r="O4" s="57" t="s">
        <v>275</v>
      </c>
    </row>
    <row r="5" spans="1:21">
      <c r="A5" s="18"/>
      <c r="B5" s="68">
        <v>1</v>
      </c>
      <c r="C5" s="69" t="s">
        <v>266</v>
      </c>
      <c r="D5" s="21">
        <v>20</v>
      </c>
      <c r="E5" s="22">
        <v>41640</v>
      </c>
      <c r="F5" s="22">
        <v>41759</v>
      </c>
      <c r="G5" s="71">
        <v>4</v>
      </c>
      <c r="H5" s="73" t="s">
        <v>290</v>
      </c>
      <c r="I5" s="73" t="s">
        <v>290</v>
      </c>
      <c r="J5" s="73" t="s">
        <v>290</v>
      </c>
      <c r="K5" s="54">
        <f>'[1]UG Var 2'!H4</f>
        <v>0</v>
      </c>
      <c r="L5" s="54">
        <f>'[1]UG Var 2'!I4</f>
        <v>0</v>
      </c>
      <c r="M5" s="54">
        <f>'[1]UG Var 2'!J4</f>
        <v>0</v>
      </c>
      <c r="N5" s="54">
        <f>'[1]UG Var 2'!K4</f>
        <v>1</v>
      </c>
      <c r="O5" s="54">
        <f>'[1]UG Var 2'!L4</f>
        <v>5</v>
      </c>
    </row>
    <row r="6" spans="1:21">
      <c r="A6" s="18"/>
      <c r="B6" s="67">
        <v>2</v>
      </c>
      <c r="C6" s="66" t="s">
        <v>267</v>
      </c>
      <c r="D6" s="21">
        <v>20</v>
      </c>
      <c r="E6" s="22">
        <v>41760</v>
      </c>
      <c r="F6" s="22">
        <v>42124</v>
      </c>
      <c r="G6" s="71">
        <v>8</v>
      </c>
      <c r="H6" s="71">
        <v>4</v>
      </c>
      <c r="I6" s="73" t="s">
        <v>290</v>
      </c>
      <c r="J6" s="73" t="s">
        <v>290</v>
      </c>
      <c r="K6" s="54">
        <f>'[1]UG Var 2'!H5</f>
        <v>1</v>
      </c>
      <c r="L6" s="54">
        <f>'[1]UG Var 2'!I5</f>
        <v>1</v>
      </c>
      <c r="M6" s="54">
        <f>'[1]UG Var 2'!J5</f>
        <v>0</v>
      </c>
      <c r="N6" s="54">
        <f>'[1]UG Var 2'!K5</f>
        <v>0</v>
      </c>
      <c r="O6" s="54">
        <f>'[1]UG Var 2'!L5</f>
        <v>0</v>
      </c>
    </row>
    <row r="7" spans="1:21">
      <c r="A7" s="18"/>
      <c r="B7" s="67">
        <v>3</v>
      </c>
      <c r="C7" s="66" t="s">
        <v>323</v>
      </c>
      <c r="D7" s="21">
        <v>20</v>
      </c>
      <c r="E7" s="22">
        <v>42125</v>
      </c>
      <c r="F7" s="22">
        <v>42855</v>
      </c>
      <c r="G7" s="73" t="s">
        <v>290</v>
      </c>
      <c r="H7" s="71">
        <v>8</v>
      </c>
      <c r="I7" s="71">
        <v>12</v>
      </c>
      <c r="J7" s="71">
        <v>4</v>
      </c>
      <c r="K7" s="54">
        <f>'[1]UG Var 2'!H6</f>
        <v>2</v>
      </c>
      <c r="L7" s="54">
        <f>'[1]UG Var 2'!I6</f>
        <v>4</v>
      </c>
      <c r="M7" s="54">
        <f>'[1]UG Var 2'!J6</f>
        <v>2</v>
      </c>
      <c r="N7" s="54">
        <f>'[1]UG Var 2'!K6</f>
        <v>1</v>
      </c>
      <c r="O7" s="54">
        <f>'[1]UG Var 2'!L6</f>
        <v>5</v>
      </c>
    </row>
    <row r="8" spans="1:21">
      <c r="A8" s="18"/>
      <c r="B8" s="67">
        <v>4</v>
      </c>
      <c r="C8" s="66" t="s">
        <v>308</v>
      </c>
      <c r="D8" s="21">
        <v>20</v>
      </c>
      <c r="E8" s="22">
        <v>42248</v>
      </c>
      <c r="F8" s="22">
        <v>42308</v>
      </c>
      <c r="G8" s="73" t="s">
        <v>290</v>
      </c>
      <c r="H8" s="71">
        <v>2</v>
      </c>
      <c r="I8" s="73" t="s">
        <v>290</v>
      </c>
      <c r="J8" s="73" t="s">
        <v>290</v>
      </c>
      <c r="K8" s="54">
        <f>'[1]UG Var 2'!H11</f>
        <v>1</v>
      </c>
      <c r="L8" s="54">
        <f>'[1]UG Var 2'!I11</f>
        <v>2</v>
      </c>
      <c r="M8" s="54">
        <f>'[1]UG Var 2'!J11</f>
        <v>1</v>
      </c>
      <c r="N8" s="54">
        <f>'[1]UG Var 2'!K11</f>
        <v>1</v>
      </c>
      <c r="O8" s="54">
        <f>'[1]UG Var 2'!L11</f>
        <v>5</v>
      </c>
    </row>
    <row r="9" spans="1:21">
      <c r="A9" s="18"/>
      <c r="B9" s="67">
        <v>5</v>
      </c>
      <c r="C9" s="66" t="s">
        <v>309</v>
      </c>
      <c r="D9" s="21">
        <v>20</v>
      </c>
      <c r="E9" s="22">
        <v>42309</v>
      </c>
      <c r="F9" s="22">
        <v>43039</v>
      </c>
      <c r="G9" s="73" t="s">
        <v>290</v>
      </c>
      <c r="H9" s="71">
        <v>2</v>
      </c>
      <c r="I9" s="71">
        <v>12</v>
      </c>
      <c r="J9" s="71">
        <v>10</v>
      </c>
      <c r="K9" s="54">
        <f>'[1]UG Var 2'!H12</f>
        <v>2</v>
      </c>
      <c r="L9" s="54">
        <f>'[1]UG Var 2'!I12</f>
        <v>4</v>
      </c>
      <c r="M9" s="54">
        <f>'[1]UG Var 2'!J12</f>
        <v>2</v>
      </c>
      <c r="N9" s="54">
        <f>'[1]UG Var 2'!K12</f>
        <v>0</v>
      </c>
      <c r="O9" s="54">
        <f>'[1]UG Var 2'!L12</f>
        <v>5</v>
      </c>
    </row>
    <row r="10" spans="1:21">
      <c r="A10" s="18"/>
      <c r="B10" s="67">
        <v>6</v>
      </c>
      <c r="C10" s="66" t="s">
        <v>321</v>
      </c>
      <c r="D10" s="21">
        <v>20</v>
      </c>
      <c r="E10" s="22">
        <v>42309</v>
      </c>
      <c r="F10" s="22">
        <v>43039</v>
      </c>
      <c r="G10" s="73" t="s">
        <v>290</v>
      </c>
      <c r="H10" s="71">
        <v>2</v>
      </c>
      <c r="I10" s="71">
        <v>12</v>
      </c>
      <c r="J10" s="71">
        <v>10</v>
      </c>
      <c r="K10" s="54">
        <f>'[1]UG Var 2'!H18</f>
        <v>1</v>
      </c>
      <c r="L10" s="54">
        <f>'[1]UG Var 2'!I18</f>
        <v>2</v>
      </c>
      <c r="M10" s="54">
        <f>'[1]UG Var 2'!J18</f>
        <v>1</v>
      </c>
      <c r="N10" s="54">
        <f>'[1]UG Var 2'!K18</f>
        <v>0</v>
      </c>
      <c r="O10" s="54">
        <f>'[1]UG Var 2'!L18</f>
        <v>5</v>
      </c>
    </row>
    <row r="11" spans="1:21" ht="12.7">
      <c r="A11" s="16"/>
      <c r="B11" s="65">
        <v>7</v>
      </c>
      <c r="C11" s="70" t="s">
        <v>310</v>
      </c>
      <c r="D11" s="24">
        <v>20</v>
      </c>
      <c r="E11" s="25">
        <v>42736</v>
      </c>
      <c r="F11" s="25">
        <v>43100</v>
      </c>
      <c r="G11" s="74" t="s">
        <v>290</v>
      </c>
      <c r="H11" s="74" t="s">
        <v>290</v>
      </c>
      <c r="I11" s="74" t="s">
        <v>290</v>
      </c>
      <c r="J11" s="72">
        <v>12</v>
      </c>
      <c r="K11" s="58">
        <f>'[1]UG Var 2'!H19</f>
        <v>1</v>
      </c>
      <c r="L11" s="58">
        <f>'[1]UG Var 2'!I19</f>
        <v>1</v>
      </c>
      <c r="M11" s="58">
        <f>'[1]UG Var 2'!J19</f>
        <v>1</v>
      </c>
      <c r="N11" s="58">
        <f>'[1]UG Var 2'!K19</f>
        <v>1</v>
      </c>
      <c r="O11" s="58">
        <f>'[1]UG Var 2'!L19</f>
        <v>5</v>
      </c>
    </row>
    <row r="12" spans="1:21" ht="12.7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26"/>
      <c r="U12" s="27"/>
    </row>
    <row r="13" spans="1:21" ht="12.7">
      <c r="A13" s="16"/>
      <c r="B13" s="18" t="s">
        <v>302</v>
      </c>
      <c r="C13" s="16"/>
      <c r="D13" s="33">
        <v>22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26"/>
      <c r="U13" s="27"/>
    </row>
    <row r="14" spans="1:21" ht="12.7">
      <c r="A14" s="16"/>
      <c r="B14" s="16"/>
      <c r="C14" s="16"/>
      <c r="D14" s="16"/>
      <c r="E14" s="16"/>
      <c r="F14" s="16"/>
      <c r="G14" s="16"/>
      <c r="H14" s="16"/>
      <c r="I14" s="32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6"/>
      <c r="U14" s="27"/>
    </row>
    <row r="15" spans="1:21" ht="14.35">
      <c r="A15" s="19"/>
      <c r="B15" s="44" t="s">
        <v>319</v>
      </c>
      <c r="C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6"/>
      <c r="R15" s="16"/>
      <c r="S15" s="16"/>
      <c r="T15" s="26"/>
      <c r="U15" s="27"/>
    </row>
    <row r="16" spans="1:21" ht="12.7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6"/>
      <c r="R16" s="16"/>
      <c r="S16" s="16"/>
      <c r="T16" s="26"/>
      <c r="U16" s="27"/>
    </row>
    <row r="17" spans="1:34" ht="13">
      <c r="A17" s="36"/>
      <c r="B17" s="45"/>
      <c r="C17" s="46"/>
      <c r="D17" s="46"/>
      <c r="E17" s="60" t="s">
        <v>312</v>
      </c>
      <c r="F17" s="61"/>
      <c r="G17" s="61"/>
      <c r="H17" s="61"/>
      <c r="I17" s="62"/>
      <c r="J17" s="60" t="s">
        <v>313</v>
      </c>
      <c r="K17" s="61"/>
      <c r="L17" s="61"/>
      <c r="M17" s="61"/>
      <c r="N17" s="62"/>
      <c r="O17" s="60" t="s">
        <v>314</v>
      </c>
      <c r="P17" s="61"/>
      <c r="Q17" s="61"/>
      <c r="R17" s="61"/>
      <c r="S17" s="62"/>
      <c r="T17" s="60" t="s">
        <v>315</v>
      </c>
      <c r="U17" s="61"/>
      <c r="V17" s="61"/>
      <c r="W17" s="61"/>
      <c r="X17" s="62"/>
      <c r="Y17" s="60" t="s">
        <v>316</v>
      </c>
      <c r="Z17" s="61"/>
      <c r="AA17" s="61"/>
      <c r="AB17" s="61"/>
      <c r="AC17" s="62"/>
      <c r="AD17" s="60" t="s">
        <v>317</v>
      </c>
      <c r="AE17" s="61"/>
      <c r="AF17" s="61"/>
      <c r="AG17" s="61"/>
      <c r="AH17" s="62"/>
    </row>
    <row r="18" spans="1:34" ht="13">
      <c r="A18" s="47"/>
      <c r="B18" s="48" t="s">
        <v>22</v>
      </c>
      <c r="C18" s="49" t="s">
        <v>288</v>
      </c>
      <c r="D18" s="49" t="s">
        <v>294</v>
      </c>
      <c r="E18" s="49" t="s">
        <v>272</v>
      </c>
      <c r="F18" s="49" t="s">
        <v>273</v>
      </c>
      <c r="G18" s="49" t="s">
        <v>274</v>
      </c>
      <c r="H18" s="49" t="s">
        <v>304</v>
      </c>
      <c r="I18" s="49" t="s">
        <v>275</v>
      </c>
      <c r="J18" s="49" t="s">
        <v>272</v>
      </c>
      <c r="K18" s="49" t="s">
        <v>273</v>
      </c>
      <c r="L18" s="49" t="s">
        <v>274</v>
      </c>
      <c r="M18" s="49" t="s">
        <v>304</v>
      </c>
      <c r="N18" s="49" t="s">
        <v>275</v>
      </c>
      <c r="O18" s="49" t="s">
        <v>272</v>
      </c>
      <c r="P18" s="49" t="s">
        <v>273</v>
      </c>
      <c r="Q18" s="49" t="s">
        <v>274</v>
      </c>
      <c r="R18" s="49" t="s">
        <v>304</v>
      </c>
      <c r="S18" s="49" t="s">
        <v>275</v>
      </c>
      <c r="T18" s="49" t="s">
        <v>272</v>
      </c>
      <c r="U18" s="49" t="s">
        <v>273</v>
      </c>
      <c r="V18" s="49" t="s">
        <v>274</v>
      </c>
      <c r="W18" s="49" t="s">
        <v>304</v>
      </c>
      <c r="X18" s="49" t="s">
        <v>275</v>
      </c>
      <c r="Y18" s="49" t="s">
        <v>272</v>
      </c>
      <c r="Z18" s="49" t="s">
        <v>273</v>
      </c>
      <c r="AA18" s="49" t="s">
        <v>274</v>
      </c>
      <c r="AB18" s="49" t="s">
        <v>304</v>
      </c>
      <c r="AC18" s="49" t="s">
        <v>275</v>
      </c>
      <c r="AD18" s="49" t="s">
        <v>272</v>
      </c>
      <c r="AE18" s="49" t="s">
        <v>273</v>
      </c>
      <c r="AF18" s="49" t="s">
        <v>274</v>
      </c>
      <c r="AG18" s="49" t="s">
        <v>304</v>
      </c>
      <c r="AH18" s="49" t="s">
        <v>275</v>
      </c>
    </row>
    <row r="19" spans="1:34">
      <c r="A19" s="18"/>
      <c r="B19" s="84">
        <v>1</v>
      </c>
      <c r="C19" s="83" t="s">
        <v>266</v>
      </c>
      <c r="D19" s="85">
        <v>2014</v>
      </c>
      <c r="E19" s="103">
        <f>VLOOKUP($B19,$B$4:$O$11,MATCH(E$18,$B$4:$O$4,0),0)*INDEX('Equipment EF'!$B$4:$Y$9,MATCH(E$18,'Equipment EF'!$B$4:$B$9,0),MATCH($D19,'Equipment EF'!$B$4:$Y$4,0)+0)</f>
        <v>0</v>
      </c>
      <c r="F19" s="103">
        <f>VLOOKUP($B19,$B$4:$O$11,MATCH(F$18,$B$4:$O$4,0),0)*INDEX('Equipment EF'!$B$4:$Y$9,MATCH(F$18,'Equipment EF'!$B$4:$B$9,0),MATCH($D19,'Equipment EF'!$B$4:$Y$4,0)+0)</f>
        <v>0</v>
      </c>
      <c r="G19" s="103">
        <f>VLOOKUP($B19,$B$4:$O$11,MATCH(G$18,$B$4:$O$4,0),0)*INDEX('Equipment EF'!$B$4:$Y$9,MATCH(G$18,'Equipment EF'!$B$4:$B$9,0),MATCH($D19,'Equipment EF'!$B$4:$Y$4,0)+0)</f>
        <v>0</v>
      </c>
      <c r="H19" s="103">
        <f>VLOOKUP($B19,$B$4:$O$11,MATCH(H$18,$B$4:$O$4,0),0)*INDEX('Equipment EF'!$B$4:$Y$9,MATCH(H$18,'Equipment EF'!$B$4:$B$9,0),MATCH($D19,'Equipment EF'!$B$4:$Y$4,0)+0)</f>
        <v>7.0031943712599146E-2</v>
      </c>
      <c r="I19" s="103">
        <f>VLOOKUP($B19,$B$4:$O$11,MATCH(I$18,$B$4:$O$4,0),0)*INDEX('Equipment EF'!$B$4:$Y$9,MATCH(I$18,'Equipment EF'!$B$4:$B$9,0),MATCH($D19,'Equipment EF'!$B$4:$Y$4,0)+0)</f>
        <v>0.98930798953621724</v>
      </c>
      <c r="J19" s="103">
        <f>VLOOKUP($B19,$B$4:$O$11,MATCH(J$18,$B$4:$O$4,0),0)*INDEX('Equipment EF'!$B$4:$Y$9,MATCH(J$18,'Equipment EF'!$B$4:$B$9,0),MATCH($D19,'Equipment EF'!$B$4:$Y$4,0)+8)</f>
        <v>0</v>
      </c>
      <c r="K19" s="103">
        <f>VLOOKUP($B19,$B$4:$O$11,MATCH(K$18,$B$4:$O$4,0),0)*INDEX('Equipment EF'!$B$4:$Y$9,MATCH(K$18,'Equipment EF'!$B$4:$B$9,0),MATCH($D19,'Equipment EF'!$B$4:$Y$4,0)+8)</f>
        <v>0</v>
      </c>
      <c r="L19" s="103">
        <f>VLOOKUP($B19,$B$4:$O$11,MATCH(L$18,$B$4:$O$4,0),0)*INDEX('Equipment EF'!$B$4:$Y$9,MATCH(L$18,'Equipment EF'!$B$4:$B$9,0),MATCH($D19,'Equipment EF'!$B$4:$Y$4,0)+8)</f>
        <v>0</v>
      </c>
      <c r="M19" s="103">
        <f>VLOOKUP($B19,$B$4:$O$11,MATCH(M$18,$B$4:$O$4,0),0)*INDEX('Equipment EF'!$B$4:$Y$9,MATCH(M$18,'Equipment EF'!$B$4:$B$9,0),MATCH($D19,'Equipment EF'!$B$4:$Y$4,0)+8)</f>
        <v>0.32049333814040143</v>
      </c>
      <c r="N19" s="103">
        <f>VLOOKUP($B19,$B$4:$O$11,MATCH(N$18,$B$4:$O$4,0),0)*INDEX('Equipment EF'!$B$4:$Y$9,MATCH(N$18,'Equipment EF'!$B$4:$B$9,0),MATCH($D19,'Equipment EF'!$B$4:$Y$4,0)+8)</f>
        <v>2.9318180253521304</v>
      </c>
      <c r="O19" s="103">
        <f>VLOOKUP($B19,$B$4:$O$11,MATCH(O$18,$B$4:$O$4,0),0)*INDEX('Equipment EF'!$B$4:$Y$9,MATCH(O$18,'Equipment EF'!$B$4:$B$9,0),MATCH($D19,'Equipment EF'!$B$4:$Y$4,0)+4)</f>
        <v>0</v>
      </c>
      <c r="P19" s="103">
        <f>VLOOKUP($B19,$B$4:$O$11,MATCH(P$18,$B$4:$O$4,0),0)*INDEX('Equipment EF'!$B$4:$Y$9,MATCH(P$18,'Equipment EF'!$B$4:$B$9,0),MATCH($D19,'Equipment EF'!$B$4:$Y$4,0)+4)</f>
        <v>0</v>
      </c>
      <c r="Q19" s="103">
        <f>VLOOKUP($B19,$B$4:$O$11,MATCH(Q$18,$B$4:$O$4,0),0)*INDEX('Equipment EF'!$B$4:$Y$9,MATCH(Q$18,'Equipment EF'!$B$4:$B$9,0),MATCH($D19,'Equipment EF'!$B$4:$Y$4,0)+4)</f>
        <v>0</v>
      </c>
      <c r="R19" s="103">
        <f>VLOOKUP($B19,$B$4:$O$11,MATCH(R$18,$B$4:$O$4,0),0)*INDEX('Equipment EF'!$B$4:$Y$9,MATCH(R$18,'Equipment EF'!$B$4:$B$9,0),MATCH($D19,'Equipment EF'!$B$4:$Y$4,0)+4)</f>
        <v>0.55272253710541919</v>
      </c>
      <c r="S19" s="103">
        <f>VLOOKUP($B19,$B$4:$O$11,MATCH(S$18,$B$4:$O$4,0),0)*INDEX('Equipment EF'!$B$4:$Y$9,MATCH(S$18,'Equipment EF'!$B$4:$B$9,0),MATCH($D19,'Equipment EF'!$B$4:$Y$4,0)+4)</f>
        <v>7.6628496264025827</v>
      </c>
      <c r="T19" s="103">
        <f>VLOOKUP($B19,$B$4:$O$11,MATCH(T$18,$B$4:$O$4,0),0)*INDEX('Equipment EF'!$B$4:$Y$9,MATCH(T$18,'Equipment EF'!$B$4:$B$9,0),MATCH($D19,'Equipment EF'!$B$4:$Y$4,0)+12)</f>
        <v>0</v>
      </c>
      <c r="U19" s="103">
        <f>VLOOKUP($B19,$B$4:$O$11,MATCH(U$18,$B$4:$O$4,0),0)*INDEX('Equipment EF'!$B$4:$Y$9,MATCH(U$18,'Equipment EF'!$B$4:$B$9,0),MATCH($D19,'Equipment EF'!$B$4:$Y$4,0)+12)</f>
        <v>0</v>
      </c>
      <c r="V19" s="103">
        <f>VLOOKUP($B19,$B$4:$O$11,MATCH(V$18,$B$4:$O$4,0),0)*INDEX('Equipment EF'!$B$4:$Y$9,MATCH(V$18,'Equipment EF'!$B$4:$B$9,0),MATCH($D19,'Equipment EF'!$B$4:$Y$4,0)+12)</f>
        <v>0</v>
      </c>
      <c r="W19" s="103">
        <f>VLOOKUP($B19,$B$4:$O$11,MATCH(W$18,$B$4:$O$4,0),0)*INDEX('Equipment EF'!$B$4:$Y$9,MATCH(W$18,'Equipment EF'!$B$4:$B$9,0),MATCH($D19,'Equipment EF'!$B$4:$Y$4,0)+12)</f>
        <v>1.7767604759659703E-3</v>
      </c>
      <c r="X19" s="103">
        <f>VLOOKUP($B19,$B$4:$O$11,MATCH(X$18,$B$4:$O$4,0),0)*INDEX('Equipment EF'!$B$4:$Y$9,MATCH(X$18,'Equipment EF'!$B$4:$B$9,0),MATCH($D19,'Equipment EF'!$B$4:$Y$4,0)+12)</f>
        <v>1.2792393879677604E-2</v>
      </c>
      <c r="Y19" s="103">
        <f>VLOOKUP($B19,$B$4:$O$11,MATCH(Y$18,$B$4:$O$4,0),0)*INDEX('Equipment EF'!$B$4:$Y$9,MATCH(Y$18,'Equipment EF'!$B$4:$B$9,0),MATCH($D19,'Equipment EF'!$B$4:$Y$4,0)+16)</f>
        <v>0</v>
      </c>
      <c r="Z19" s="103">
        <f>VLOOKUP($B19,$B$4:$O$11,MATCH(Z$18,$B$4:$O$4,0),0)*INDEX('Equipment EF'!$B$4:$Y$9,MATCH(Z$18,'Equipment EF'!$B$4:$B$9,0),MATCH($D19,'Equipment EF'!$B$4:$Y$4,0)+16)</f>
        <v>0</v>
      </c>
      <c r="AA19" s="103">
        <f>VLOOKUP($B19,$B$4:$O$11,MATCH(AA$18,$B$4:$O$4,0),0)*INDEX('Equipment EF'!$B$4:$Y$9,MATCH(AA$18,'Equipment EF'!$B$4:$B$9,0),MATCH($D19,'Equipment EF'!$B$4:$Y$4,0)+16)</f>
        <v>0</v>
      </c>
      <c r="AB19" s="103">
        <f>VLOOKUP($B19,$B$4:$O$11,MATCH(AB$18,$B$4:$O$4,0),0)*INDEX('Equipment EF'!$B$4:$Y$9,MATCH(AB$18,'Equipment EF'!$B$4:$B$9,0),MATCH($D19,'Equipment EF'!$B$4:$Y$4,0)+16)</f>
        <v>1.7006156082631348E-2</v>
      </c>
      <c r="AC19" s="103">
        <f>VLOOKUP($B19,$B$4:$O$11,MATCH(AC$18,$B$4:$O$4,0),0)*INDEX('Equipment EF'!$B$4:$Y$9,MATCH(AC$18,'Equipment EF'!$B$4:$B$9,0),MATCH($D19,'Equipment EF'!$B$4:$Y$4,0)+16)</f>
        <v>0.27183266020526681</v>
      </c>
      <c r="AD19" s="103">
        <f>Y19*PMSIZE!$F$96</f>
        <v>0</v>
      </c>
      <c r="AE19" s="103">
        <f>Z19*PMSIZE!$F$96</f>
        <v>0</v>
      </c>
      <c r="AF19" s="103">
        <f>AA19*PMSIZE!$F$96</f>
        <v>0</v>
      </c>
      <c r="AG19" s="103">
        <f>AB19*PMSIZE!$F$96</f>
        <v>1.5645663596020841E-2</v>
      </c>
      <c r="AH19" s="103">
        <f>AC19*PMSIZE!$F$96</f>
        <v>0.25008604738884549</v>
      </c>
    </row>
    <row r="20" spans="1:34">
      <c r="A20" s="18"/>
      <c r="B20" s="86">
        <v>2</v>
      </c>
      <c r="C20" s="82" t="s">
        <v>267</v>
      </c>
      <c r="D20" s="87">
        <v>2014</v>
      </c>
      <c r="E20" s="103">
        <f>VLOOKUP($B20,$B$4:$O$11,MATCH(E$18,$B$4:$O$4,0),0)*INDEX('Equipment EF'!$B$4:$Y$9,MATCH(E$18,'Equipment EF'!$B$4:$B$9,0),MATCH($D20,'Equipment EF'!$B$4:$Y$4,0)+0)</f>
        <v>0.21836845182808709</v>
      </c>
      <c r="F20" s="103">
        <f>VLOOKUP($B20,$B$4:$O$11,MATCH(F$18,$B$4:$O$4,0),0)*INDEX('Equipment EF'!$B$4:$Y$9,MATCH(F$18,'Equipment EF'!$B$4:$B$9,0),MATCH($D20,'Equipment EF'!$B$4:$Y$4,0)+0)</f>
        <v>0.10962310910406271</v>
      </c>
      <c r="G20" s="103">
        <f>VLOOKUP($B20,$B$4:$O$11,MATCH(G$18,$B$4:$O$4,0),0)*INDEX('Equipment EF'!$B$4:$Y$9,MATCH(G$18,'Equipment EF'!$B$4:$B$9,0),MATCH($D20,'Equipment EF'!$B$4:$Y$4,0)+0)</f>
        <v>0</v>
      </c>
      <c r="H20" s="103">
        <f>VLOOKUP($B20,$B$4:$O$11,MATCH(H$18,$B$4:$O$4,0),0)*INDEX('Equipment EF'!$B$4:$Y$9,MATCH(H$18,'Equipment EF'!$B$4:$B$9,0),MATCH($D20,'Equipment EF'!$B$4:$Y$4,0)+0)</f>
        <v>0</v>
      </c>
      <c r="I20" s="103">
        <f>VLOOKUP($B20,$B$4:$O$11,MATCH(I$18,$B$4:$O$4,0),0)*INDEX('Equipment EF'!$B$4:$Y$9,MATCH(I$18,'Equipment EF'!$B$4:$B$9,0),MATCH($D20,'Equipment EF'!$B$4:$Y$4,0)+0)</f>
        <v>0</v>
      </c>
      <c r="J20" s="103">
        <f>VLOOKUP($B20,$B$4:$O$11,MATCH(J$18,$B$4:$O$4,0),0)*INDEX('Equipment EF'!$B$4:$Y$9,MATCH(J$18,'Equipment EF'!$B$4:$B$9,0),MATCH($D20,'Equipment EF'!$B$4:$Y$4,0)+8)</f>
        <v>0.94147295399386854</v>
      </c>
      <c r="K20" s="103">
        <f>VLOOKUP($B20,$B$4:$O$11,MATCH(K$18,$B$4:$O$4,0),0)*INDEX('Equipment EF'!$B$4:$Y$9,MATCH(K$18,'Equipment EF'!$B$4:$B$9,0),MATCH($D20,'Equipment EF'!$B$4:$Y$4,0)+8)</f>
        <v>0.63901889246281063</v>
      </c>
      <c r="L20" s="103">
        <f>VLOOKUP($B20,$B$4:$O$11,MATCH(L$18,$B$4:$O$4,0),0)*INDEX('Equipment EF'!$B$4:$Y$9,MATCH(L$18,'Equipment EF'!$B$4:$B$9,0),MATCH($D20,'Equipment EF'!$B$4:$Y$4,0)+8)</f>
        <v>0</v>
      </c>
      <c r="M20" s="103">
        <f>VLOOKUP($B20,$B$4:$O$11,MATCH(M$18,$B$4:$O$4,0),0)*INDEX('Equipment EF'!$B$4:$Y$9,MATCH(M$18,'Equipment EF'!$B$4:$B$9,0),MATCH($D20,'Equipment EF'!$B$4:$Y$4,0)+8)</f>
        <v>0</v>
      </c>
      <c r="N20" s="103">
        <f>VLOOKUP($B20,$B$4:$O$11,MATCH(N$18,$B$4:$O$4,0),0)*INDEX('Equipment EF'!$B$4:$Y$9,MATCH(N$18,'Equipment EF'!$B$4:$B$9,0),MATCH($D20,'Equipment EF'!$B$4:$Y$4,0)+8)</f>
        <v>0</v>
      </c>
      <c r="O20" s="103">
        <f>VLOOKUP($B20,$B$4:$O$11,MATCH(O$18,$B$4:$O$4,0),0)*INDEX('Equipment EF'!$B$4:$Y$9,MATCH(O$18,'Equipment EF'!$B$4:$B$9,0),MATCH($D20,'Equipment EF'!$B$4:$Y$4,0)+4)</f>
        <v>1.824407778556568</v>
      </c>
      <c r="P20" s="103">
        <f>VLOOKUP($B20,$B$4:$O$11,MATCH(P$18,$B$4:$O$4,0),0)*INDEX('Equipment EF'!$B$4:$Y$9,MATCH(P$18,'Equipment EF'!$B$4:$B$9,0),MATCH($D20,'Equipment EF'!$B$4:$Y$4,0)+4)</f>
        <v>0.8034373508560817</v>
      </c>
      <c r="Q20" s="103">
        <f>VLOOKUP($B20,$B$4:$O$11,MATCH(Q$18,$B$4:$O$4,0),0)*INDEX('Equipment EF'!$B$4:$Y$9,MATCH(Q$18,'Equipment EF'!$B$4:$B$9,0),MATCH($D20,'Equipment EF'!$B$4:$Y$4,0)+4)</f>
        <v>0</v>
      </c>
      <c r="R20" s="103">
        <f>VLOOKUP($B20,$B$4:$O$11,MATCH(R$18,$B$4:$O$4,0),0)*INDEX('Equipment EF'!$B$4:$Y$9,MATCH(R$18,'Equipment EF'!$B$4:$B$9,0),MATCH($D20,'Equipment EF'!$B$4:$Y$4,0)+4)</f>
        <v>0</v>
      </c>
      <c r="S20" s="103">
        <f>VLOOKUP($B20,$B$4:$O$11,MATCH(S$18,$B$4:$O$4,0),0)*INDEX('Equipment EF'!$B$4:$Y$9,MATCH(S$18,'Equipment EF'!$B$4:$B$9,0),MATCH($D20,'Equipment EF'!$B$4:$Y$4,0)+4)</f>
        <v>0</v>
      </c>
      <c r="T20" s="103">
        <f>VLOOKUP($B20,$B$4:$O$11,MATCH(T$18,$B$4:$O$4,0),0)*INDEX('Equipment EF'!$B$4:$Y$9,MATCH(T$18,'Equipment EF'!$B$4:$B$9,0),MATCH($D20,'Equipment EF'!$B$4:$Y$4,0)+12)</f>
        <v>1.8545981175583834E-3</v>
      </c>
      <c r="U20" s="103">
        <f>VLOOKUP($B20,$B$4:$O$11,MATCH(U$18,$B$4:$O$4,0),0)*INDEX('Equipment EF'!$B$4:$Y$9,MATCH(U$18,'Equipment EF'!$B$4:$B$9,0),MATCH($D20,'Equipment EF'!$B$4:$Y$4,0)+12)</f>
        <v>1.2110894329621705E-3</v>
      </c>
      <c r="V20" s="103">
        <f>VLOOKUP($B20,$B$4:$O$11,MATCH(V$18,$B$4:$O$4,0),0)*INDEX('Equipment EF'!$B$4:$Y$9,MATCH(V$18,'Equipment EF'!$B$4:$B$9,0),MATCH($D20,'Equipment EF'!$B$4:$Y$4,0)+12)</f>
        <v>0</v>
      </c>
      <c r="W20" s="103">
        <f>VLOOKUP($B20,$B$4:$O$11,MATCH(W$18,$B$4:$O$4,0),0)*INDEX('Equipment EF'!$B$4:$Y$9,MATCH(W$18,'Equipment EF'!$B$4:$B$9,0),MATCH($D20,'Equipment EF'!$B$4:$Y$4,0)+12)</f>
        <v>0</v>
      </c>
      <c r="X20" s="103">
        <f>VLOOKUP($B20,$B$4:$O$11,MATCH(X$18,$B$4:$O$4,0),0)*INDEX('Equipment EF'!$B$4:$Y$9,MATCH(X$18,'Equipment EF'!$B$4:$B$9,0),MATCH($D20,'Equipment EF'!$B$4:$Y$4,0)+12)</f>
        <v>0</v>
      </c>
      <c r="Y20" s="103">
        <f>VLOOKUP($B20,$B$4:$O$11,MATCH(Y$18,$B$4:$O$4,0),0)*INDEX('Equipment EF'!$B$4:$Y$9,MATCH(Y$18,'Equipment EF'!$B$4:$B$9,0),MATCH($D20,'Equipment EF'!$B$4:$Y$4,0)+16)</f>
        <v>7.514262801446997E-2</v>
      </c>
      <c r="Z20" s="103">
        <f>VLOOKUP($B20,$B$4:$O$11,MATCH(Z$18,$B$4:$O$4,0),0)*INDEX('Equipment EF'!$B$4:$Y$9,MATCH(Z$18,'Equipment EF'!$B$4:$B$9,0),MATCH($D20,'Equipment EF'!$B$4:$Y$4,0)+16)</f>
        <v>4.4294292909357678E-2</v>
      </c>
      <c r="AA20" s="103">
        <f>VLOOKUP($B20,$B$4:$O$11,MATCH(AA$18,$B$4:$O$4,0),0)*INDEX('Equipment EF'!$B$4:$Y$9,MATCH(AA$18,'Equipment EF'!$B$4:$B$9,0),MATCH($D20,'Equipment EF'!$B$4:$Y$4,0)+16)</f>
        <v>0</v>
      </c>
      <c r="AB20" s="103">
        <f>VLOOKUP($B20,$B$4:$O$11,MATCH(AB$18,$B$4:$O$4,0),0)*INDEX('Equipment EF'!$B$4:$Y$9,MATCH(AB$18,'Equipment EF'!$B$4:$B$9,0),MATCH($D20,'Equipment EF'!$B$4:$Y$4,0)+16)</f>
        <v>0</v>
      </c>
      <c r="AC20" s="103">
        <f>VLOOKUP($B20,$B$4:$O$11,MATCH(AC$18,$B$4:$O$4,0),0)*INDEX('Equipment EF'!$B$4:$Y$9,MATCH(AC$18,'Equipment EF'!$B$4:$B$9,0),MATCH($D20,'Equipment EF'!$B$4:$Y$4,0)+16)</f>
        <v>0</v>
      </c>
      <c r="AD20" s="103">
        <f>Y20*PMSIZE!$F$96</f>
        <v>6.9131217773312381E-2</v>
      </c>
      <c r="AE20" s="103">
        <f>Z20*PMSIZE!$F$96</f>
        <v>4.0750749476609067E-2</v>
      </c>
      <c r="AF20" s="103">
        <f>AA20*PMSIZE!$F$96</f>
        <v>0</v>
      </c>
      <c r="AG20" s="103">
        <f>AB20*PMSIZE!$F$96</f>
        <v>0</v>
      </c>
      <c r="AH20" s="103">
        <f>AC20*PMSIZE!$F$96</f>
        <v>0</v>
      </c>
    </row>
    <row r="21" spans="1:34">
      <c r="A21" s="18"/>
      <c r="B21" s="77">
        <v>2</v>
      </c>
      <c r="C21" s="79" t="s">
        <v>267</v>
      </c>
      <c r="D21" s="81">
        <v>2015</v>
      </c>
      <c r="E21" s="102">
        <f>VLOOKUP($B21,$B$4:$O$11,MATCH(E$18,$B$4:$O$4,0),0)*INDEX('Equipment EF'!$B$4:$Y$9,MATCH(E$18,'Equipment EF'!$B$4:$B$9,0),MATCH($D21,'Equipment EF'!$B$4:$Y$4,0)+0)</f>
        <v>0.20853012513836888</v>
      </c>
      <c r="F21" s="102">
        <f>VLOOKUP($B21,$B$4:$O$11,MATCH(F$18,$B$4:$O$4,0),0)*INDEX('Equipment EF'!$B$4:$Y$9,MATCH(F$18,'Equipment EF'!$B$4:$B$9,0),MATCH($D21,'Equipment EF'!$B$4:$Y$4,0)+0)</f>
        <v>0.10167340214676121</v>
      </c>
      <c r="G21" s="102">
        <f>VLOOKUP($B21,$B$4:$O$11,MATCH(G$18,$B$4:$O$4,0),0)*INDEX('Equipment EF'!$B$4:$Y$9,MATCH(G$18,'Equipment EF'!$B$4:$B$9,0),MATCH($D21,'Equipment EF'!$B$4:$Y$4,0)+0)</f>
        <v>0</v>
      </c>
      <c r="H21" s="102">
        <f>VLOOKUP($B21,$B$4:$O$11,MATCH(H$18,$B$4:$O$4,0),0)*INDEX('Equipment EF'!$B$4:$Y$9,MATCH(H$18,'Equipment EF'!$B$4:$B$9,0),MATCH($D21,'Equipment EF'!$B$4:$Y$4,0)+0)</f>
        <v>0</v>
      </c>
      <c r="I21" s="102">
        <f>VLOOKUP($B21,$B$4:$O$11,MATCH(I$18,$B$4:$O$4,0),0)*INDEX('Equipment EF'!$B$4:$Y$9,MATCH(I$18,'Equipment EF'!$B$4:$B$9,0),MATCH($D21,'Equipment EF'!$B$4:$Y$4,0)+0)</f>
        <v>0</v>
      </c>
      <c r="J21" s="102">
        <f>VLOOKUP($B21,$B$4:$O$11,MATCH(J$18,$B$4:$O$4,0),0)*INDEX('Equipment EF'!$B$4:$Y$9,MATCH(J$18,'Equipment EF'!$B$4:$B$9,0),MATCH($D21,'Equipment EF'!$B$4:$Y$4,0)+8)</f>
        <v>0.88187367941939476</v>
      </c>
      <c r="K21" s="102">
        <f>VLOOKUP($B21,$B$4:$O$11,MATCH(K$18,$B$4:$O$4,0),0)*INDEX('Equipment EF'!$B$4:$Y$9,MATCH(K$18,'Equipment EF'!$B$4:$B$9,0),MATCH($D21,'Equipment EF'!$B$4:$Y$4,0)+8)</f>
        <v>0.63831678395242142</v>
      </c>
      <c r="L21" s="102">
        <f>VLOOKUP($B21,$B$4:$O$11,MATCH(L$18,$B$4:$O$4,0),0)*INDEX('Equipment EF'!$B$4:$Y$9,MATCH(L$18,'Equipment EF'!$B$4:$B$9,0),MATCH($D21,'Equipment EF'!$B$4:$Y$4,0)+8)</f>
        <v>0</v>
      </c>
      <c r="M21" s="102">
        <f>VLOOKUP($B21,$B$4:$O$11,MATCH(M$18,$B$4:$O$4,0),0)*INDEX('Equipment EF'!$B$4:$Y$9,MATCH(M$18,'Equipment EF'!$B$4:$B$9,0),MATCH($D21,'Equipment EF'!$B$4:$Y$4,0)+8)</f>
        <v>0</v>
      </c>
      <c r="N21" s="102">
        <f>VLOOKUP($B21,$B$4:$O$11,MATCH(N$18,$B$4:$O$4,0),0)*INDEX('Equipment EF'!$B$4:$Y$9,MATCH(N$18,'Equipment EF'!$B$4:$B$9,0),MATCH($D21,'Equipment EF'!$B$4:$Y$4,0)+8)</f>
        <v>0</v>
      </c>
      <c r="O21" s="102">
        <f>VLOOKUP($B21,$B$4:$O$11,MATCH(O$18,$B$4:$O$4,0),0)*INDEX('Equipment EF'!$B$4:$Y$9,MATCH(O$18,'Equipment EF'!$B$4:$B$9,0),MATCH($D21,'Equipment EF'!$B$4:$Y$4,0)+4)</f>
        <v>1.7086408817279217</v>
      </c>
      <c r="P21" s="102">
        <f>VLOOKUP($B21,$B$4:$O$11,MATCH(P$18,$B$4:$O$4,0),0)*INDEX('Equipment EF'!$B$4:$Y$9,MATCH(P$18,'Equipment EF'!$B$4:$B$9,0),MATCH($D21,'Equipment EF'!$B$4:$Y$4,0)+4)</f>
        <v>0.71547068645003409</v>
      </c>
      <c r="Q21" s="102">
        <f>VLOOKUP($B21,$B$4:$O$11,MATCH(Q$18,$B$4:$O$4,0),0)*INDEX('Equipment EF'!$B$4:$Y$9,MATCH(Q$18,'Equipment EF'!$B$4:$B$9,0),MATCH($D21,'Equipment EF'!$B$4:$Y$4,0)+4)</f>
        <v>0</v>
      </c>
      <c r="R21" s="102">
        <f>VLOOKUP($B21,$B$4:$O$11,MATCH(R$18,$B$4:$O$4,0),0)*INDEX('Equipment EF'!$B$4:$Y$9,MATCH(R$18,'Equipment EF'!$B$4:$B$9,0),MATCH($D21,'Equipment EF'!$B$4:$Y$4,0)+4)</f>
        <v>0</v>
      </c>
      <c r="S21" s="102">
        <f>VLOOKUP($B21,$B$4:$O$11,MATCH(S$18,$B$4:$O$4,0),0)*INDEX('Equipment EF'!$B$4:$Y$9,MATCH(S$18,'Equipment EF'!$B$4:$B$9,0),MATCH($D21,'Equipment EF'!$B$4:$Y$4,0)+4)</f>
        <v>0</v>
      </c>
      <c r="T21" s="102">
        <f>VLOOKUP($B21,$B$4:$O$11,MATCH(T$18,$B$4:$O$4,0),0)*INDEX('Equipment EF'!$B$4:$Y$9,MATCH(T$18,'Equipment EF'!$B$4:$B$9,0),MATCH($D21,'Equipment EF'!$B$4:$Y$4,0)+12)</f>
        <v>1.8545979152588563E-3</v>
      </c>
      <c r="U21" s="102">
        <f>VLOOKUP($B21,$B$4:$O$11,MATCH(U$18,$B$4:$O$4,0),0)*INDEX('Equipment EF'!$B$4:$Y$9,MATCH(U$18,'Equipment EF'!$B$4:$B$9,0),MATCH($D21,'Equipment EF'!$B$4:$Y$4,0)+12)</f>
        <v>1.2110896984570815E-3</v>
      </c>
      <c r="V21" s="102">
        <f>VLOOKUP($B21,$B$4:$O$11,MATCH(V$18,$B$4:$O$4,0),0)*INDEX('Equipment EF'!$B$4:$Y$9,MATCH(V$18,'Equipment EF'!$B$4:$B$9,0),MATCH($D21,'Equipment EF'!$B$4:$Y$4,0)+12)</f>
        <v>0</v>
      </c>
      <c r="W21" s="102">
        <f>VLOOKUP($B21,$B$4:$O$11,MATCH(W$18,$B$4:$O$4,0),0)*INDEX('Equipment EF'!$B$4:$Y$9,MATCH(W$18,'Equipment EF'!$B$4:$B$9,0),MATCH($D21,'Equipment EF'!$B$4:$Y$4,0)+12)</f>
        <v>0</v>
      </c>
      <c r="X21" s="102">
        <f>VLOOKUP($B21,$B$4:$O$11,MATCH(X$18,$B$4:$O$4,0),0)*INDEX('Equipment EF'!$B$4:$Y$9,MATCH(X$18,'Equipment EF'!$B$4:$B$9,0),MATCH($D21,'Equipment EF'!$B$4:$Y$4,0)+12)</f>
        <v>0</v>
      </c>
      <c r="Y21" s="102">
        <f>VLOOKUP($B21,$B$4:$O$11,MATCH(Y$18,$B$4:$O$4,0),0)*INDEX('Equipment EF'!$B$4:$Y$9,MATCH(Y$18,'Equipment EF'!$B$4:$B$9,0),MATCH($D21,'Equipment EF'!$B$4:$Y$4,0)+16)</f>
        <v>7.0010400668362865E-2</v>
      </c>
      <c r="Z21" s="102">
        <f>VLOOKUP($B21,$B$4:$O$11,MATCH(Z$18,$B$4:$O$4,0),0)*INDEX('Equipment EF'!$B$4:$Y$9,MATCH(Z$18,'Equipment EF'!$B$4:$B$9,0),MATCH($D21,'Equipment EF'!$B$4:$Y$4,0)+16)</f>
        <v>3.9213825795450644E-2</v>
      </c>
      <c r="AA21" s="102">
        <f>VLOOKUP($B21,$B$4:$O$11,MATCH(AA$18,$B$4:$O$4,0),0)*INDEX('Equipment EF'!$B$4:$Y$9,MATCH(AA$18,'Equipment EF'!$B$4:$B$9,0),MATCH($D21,'Equipment EF'!$B$4:$Y$4,0)+16)</f>
        <v>0</v>
      </c>
      <c r="AB21" s="102">
        <f>VLOOKUP($B21,$B$4:$O$11,MATCH(AB$18,$B$4:$O$4,0),0)*INDEX('Equipment EF'!$B$4:$Y$9,MATCH(AB$18,'Equipment EF'!$B$4:$B$9,0),MATCH($D21,'Equipment EF'!$B$4:$Y$4,0)+16)</f>
        <v>0</v>
      </c>
      <c r="AC21" s="102">
        <f>VLOOKUP($B21,$B$4:$O$11,MATCH(AC$18,$B$4:$O$4,0),0)*INDEX('Equipment EF'!$B$4:$Y$9,MATCH(AC$18,'Equipment EF'!$B$4:$B$9,0),MATCH($D21,'Equipment EF'!$B$4:$Y$4,0)+16)</f>
        <v>0</v>
      </c>
      <c r="AD21" s="102">
        <f>Y21*PMSIZE!$F$96</f>
        <v>6.4409568614893845E-2</v>
      </c>
      <c r="AE21" s="102">
        <f>Z21*PMSIZE!$F$96</f>
        <v>3.6076719731814595E-2</v>
      </c>
      <c r="AF21" s="102">
        <f>AA21*PMSIZE!$F$96</f>
        <v>0</v>
      </c>
      <c r="AG21" s="102">
        <f>AB21*PMSIZE!$F$96</f>
        <v>0</v>
      </c>
      <c r="AH21" s="102">
        <f>AC21*PMSIZE!$F$96</f>
        <v>0</v>
      </c>
    </row>
    <row r="22" spans="1:34">
      <c r="A22" s="18"/>
      <c r="B22" s="76">
        <v>3</v>
      </c>
      <c r="C22" s="78" t="s">
        <v>323</v>
      </c>
      <c r="D22" s="80">
        <v>2015</v>
      </c>
      <c r="E22" s="103">
        <f>VLOOKUP($B22,$B$4:$O$11,MATCH(E$18,$B$4:$O$4,0),0)*INDEX('Equipment EF'!$B$4:$Y$9,MATCH(E$18,'Equipment EF'!$B$4:$B$9,0),MATCH($D22,'Equipment EF'!$B$4:$Y$4,0)+0)</f>
        <v>0.41706025027673777</v>
      </c>
      <c r="F22" s="103">
        <f>VLOOKUP($B22,$B$4:$O$11,MATCH(F$18,$B$4:$O$4,0),0)*INDEX('Equipment EF'!$B$4:$Y$9,MATCH(F$18,'Equipment EF'!$B$4:$B$9,0),MATCH($D22,'Equipment EF'!$B$4:$Y$4,0)+0)</f>
        <v>0.40669360858704484</v>
      </c>
      <c r="G22" s="103">
        <f>VLOOKUP($B22,$B$4:$O$11,MATCH(G$18,$B$4:$O$4,0),0)*INDEX('Equipment EF'!$B$4:$Y$9,MATCH(G$18,'Equipment EF'!$B$4:$B$9,0),MATCH($D22,'Equipment EF'!$B$4:$Y$4,0)+0)</f>
        <v>0.22222460277731965</v>
      </c>
      <c r="H22" s="103">
        <f>VLOOKUP($B22,$B$4:$O$11,MATCH(H$18,$B$4:$O$4,0),0)*INDEX('Equipment EF'!$B$4:$Y$9,MATCH(H$18,'Equipment EF'!$B$4:$B$9,0),MATCH($D22,'Equipment EF'!$B$4:$Y$4,0)+0)</f>
        <v>6.4991577090266789E-2</v>
      </c>
      <c r="I22" s="103">
        <f>VLOOKUP($B22,$B$4:$O$11,MATCH(I$18,$B$4:$O$4,0),0)*INDEX('Equipment EF'!$B$4:$Y$9,MATCH(I$18,'Equipment EF'!$B$4:$B$9,0),MATCH($D22,'Equipment EF'!$B$4:$Y$4,0)+0)</f>
        <v>0.9387806921082098</v>
      </c>
      <c r="J22" s="103">
        <f>VLOOKUP($B22,$B$4:$O$11,MATCH(J$18,$B$4:$O$4,0),0)*INDEX('Equipment EF'!$B$4:$Y$9,MATCH(J$18,'Equipment EF'!$B$4:$B$9,0),MATCH($D22,'Equipment EF'!$B$4:$Y$4,0)+8)</f>
        <v>1.7637473588387895</v>
      </c>
      <c r="K22" s="103">
        <f>VLOOKUP($B22,$B$4:$O$11,MATCH(K$18,$B$4:$O$4,0),0)*INDEX('Equipment EF'!$B$4:$Y$9,MATCH(K$18,'Equipment EF'!$B$4:$B$9,0),MATCH($D22,'Equipment EF'!$B$4:$Y$4,0)+8)</f>
        <v>2.5532671358096857</v>
      </c>
      <c r="L22" s="103">
        <f>VLOOKUP($B22,$B$4:$O$11,MATCH(L$18,$B$4:$O$4,0),0)*INDEX('Equipment EF'!$B$4:$Y$9,MATCH(L$18,'Equipment EF'!$B$4:$B$9,0),MATCH($D22,'Equipment EF'!$B$4:$Y$4,0)+8)</f>
        <v>0.74147617241368113</v>
      </c>
      <c r="M22" s="103">
        <f>VLOOKUP($B22,$B$4:$O$11,MATCH(M$18,$B$4:$O$4,0),0)*INDEX('Equipment EF'!$B$4:$Y$9,MATCH(M$18,'Equipment EF'!$B$4:$B$9,0),MATCH($D22,'Equipment EF'!$B$4:$Y$4,0)+8)</f>
        <v>0.32045249927442199</v>
      </c>
      <c r="N22" s="103">
        <f>VLOOKUP($B22,$B$4:$O$11,MATCH(N$18,$B$4:$O$4,0),0)*INDEX('Equipment EF'!$B$4:$Y$9,MATCH(N$18,'Equipment EF'!$B$4:$B$9,0),MATCH($D22,'Equipment EF'!$B$4:$Y$4,0)+8)</f>
        <v>2.8441505768329218</v>
      </c>
      <c r="O22" s="103">
        <f>VLOOKUP($B22,$B$4:$O$11,MATCH(O$18,$B$4:$O$4,0),0)*INDEX('Equipment EF'!$B$4:$Y$9,MATCH(O$18,'Equipment EF'!$B$4:$B$9,0),MATCH($D22,'Equipment EF'!$B$4:$Y$4,0)+4)</f>
        <v>3.4172817634558434</v>
      </c>
      <c r="P22" s="103">
        <f>VLOOKUP($B22,$B$4:$O$11,MATCH(P$18,$B$4:$O$4,0),0)*INDEX('Equipment EF'!$B$4:$Y$9,MATCH(P$18,'Equipment EF'!$B$4:$B$9,0),MATCH($D22,'Equipment EF'!$B$4:$Y$4,0)+4)</f>
        <v>2.8618827458001364</v>
      </c>
      <c r="Q22" s="103">
        <f>VLOOKUP($B22,$B$4:$O$11,MATCH(Q$18,$B$4:$O$4,0),0)*INDEX('Equipment EF'!$B$4:$Y$9,MATCH(Q$18,'Equipment EF'!$B$4:$B$9,0),MATCH($D22,'Equipment EF'!$B$4:$Y$4,0)+4)</f>
        <v>1.8895935059933933</v>
      </c>
      <c r="R22" s="103">
        <f>VLOOKUP($B22,$B$4:$O$11,MATCH(R$18,$B$4:$O$4,0),0)*INDEX('Equipment EF'!$B$4:$Y$9,MATCH(R$18,'Equipment EF'!$B$4:$B$9,0),MATCH($D22,'Equipment EF'!$B$4:$Y$4,0)+4)</f>
        <v>0.44740212844384231</v>
      </c>
      <c r="S22" s="103">
        <f>VLOOKUP($B22,$B$4:$O$11,MATCH(S$18,$B$4:$O$4,0),0)*INDEX('Equipment EF'!$B$4:$Y$9,MATCH(S$18,'Equipment EF'!$B$4:$B$9,0),MATCH($D22,'Equipment EF'!$B$4:$Y$4,0)+4)</f>
        <v>6.8116876077581781</v>
      </c>
      <c r="T22" s="103">
        <f>VLOOKUP($B22,$B$4:$O$11,MATCH(T$18,$B$4:$O$4,0),0)*INDEX('Equipment EF'!$B$4:$Y$9,MATCH(T$18,'Equipment EF'!$B$4:$B$9,0),MATCH($D22,'Equipment EF'!$B$4:$Y$4,0)+12)</f>
        <v>3.7091958305177125E-3</v>
      </c>
      <c r="U22" s="103">
        <f>VLOOKUP($B22,$B$4:$O$11,MATCH(U$18,$B$4:$O$4,0),0)*INDEX('Equipment EF'!$B$4:$Y$9,MATCH(U$18,'Equipment EF'!$B$4:$B$9,0),MATCH($D22,'Equipment EF'!$B$4:$Y$4,0)+12)</f>
        <v>4.844358793828326E-3</v>
      </c>
      <c r="V22" s="103">
        <f>VLOOKUP($B22,$B$4:$O$11,MATCH(V$18,$B$4:$O$4,0),0)*INDEX('Equipment EF'!$B$4:$Y$9,MATCH(V$18,'Equipment EF'!$B$4:$B$9,0),MATCH($D22,'Equipment EF'!$B$4:$Y$4,0)+12)</f>
        <v>2.8188006370720954E-3</v>
      </c>
      <c r="W22" s="103">
        <f>VLOOKUP($B22,$B$4:$O$11,MATCH(W$18,$B$4:$O$4,0),0)*INDEX('Equipment EF'!$B$4:$Y$9,MATCH(W$18,'Equipment EF'!$B$4:$B$9,0),MATCH($D22,'Equipment EF'!$B$4:$Y$4,0)+12)</f>
        <v>1.776760268612862E-3</v>
      </c>
      <c r="X22" s="103">
        <f>VLOOKUP($B22,$B$4:$O$11,MATCH(X$18,$B$4:$O$4,0),0)*INDEX('Equipment EF'!$B$4:$Y$9,MATCH(X$18,'Equipment EF'!$B$4:$B$9,0),MATCH($D22,'Equipment EF'!$B$4:$Y$4,0)+12)</f>
        <v>1.2792395647174448E-2</v>
      </c>
      <c r="Y22" s="103">
        <f>VLOOKUP($B22,$B$4:$O$11,MATCH(Y$18,$B$4:$O$4,0),0)*INDEX('Equipment EF'!$B$4:$Y$9,MATCH(Y$18,'Equipment EF'!$B$4:$B$9,0),MATCH($D22,'Equipment EF'!$B$4:$Y$4,0)+16)</f>
        <v>0.14002080133672573</v>
      </c>
      <c r="Z22" s="103">
        <f>VLOOKUP($B22,$B$4:$O$11,MATCH(Z$18,$B$4:$O$4,0),0)*INDEX('Equipment EF'!$B$4:$Y$9,MATCH(Z$18,'Equipment EF'!$B$4:$B$9,0),MATCH($D22,'Equipment EF'!$B$4:$Y$4,0)+16)</f>
        <v>0.15685530318180257</v>
      </c>
      <c r="AA22" s="103">
        <f>VLOOKUP($B22,$B$4:$O$11,MATCH(AA$18,$B$4:$O$4,0),0)*INDEX('Equipment EF'!$B$4:$Y$9,MATCH(AA$18,'Equipment EF'!$B$4:$B$9,0),MATCH($D22,'Equipment EF'!$B$4:$Y$4,0)+16)</f>
        <v>6.8011993643715296E-2</v>
      </c>
      <c r="AB22" s="103">
        <f>VLOOKUP($B22,$B$4:$O$11,MATCH(AB$18,$B$4:$O$4,0),0)*INDEX('Equipment EF'!$B$4:$Y$9,MATCH(AB$18,'Equipment EF'!$B$4:$B$9,0),MATCH($D22,'Equipment EF'!$B$4:$Y$4,0)+16)</f>
        <v>1.3650449172596134E-2</v>
      </c>
      <c r="AC22" s="103">
        <f>VLOOKUP($B22,$B$4:$O$11,MATCH(AC$18,$B$4:$O$4,0),0)*INDEX('Equipment EF'!$B$4:$Y$9,MATCH(AC$18,'Equipment EF'!$B$4:$B$9,0),MATCH($D22,'Equipment EF'!$B$4:$Y$4,0)+16)</f>
        <v>0.24220674798429154</v>
      </c>
      <c r="AD22" s="103">
        <f>Y22*PMSIZE!$F$96</f>
        <v>0.12881913722978769</v>
      </c>
      <c r="AE22" s="103">
        <f>Z22*PMSIZE!$F$96</f>
        <v>0.14430687892725838</v>
      </c>
      <c r="AF22" s="103">
        <f>AA22*PMSIZE!$F$96</f>
        <v>6.2571034152218069E-2</v>
      </c>
      <c r="AG22" s="103">
        <f>AB22*PMSIZE!$F$96</f>
        <v>1.2558413238788443E-2</v>
      </c>
      <c r="AH22" s="103">
        <f>AC22*PMSIZE!$F$96</f>
        <v>0.22283020814554821</v>
      </c>
    </row>
    <row r="23" spans="1:34">
      <c r="A23" s="18"/>
      <c r="B23" s="76">
        <v>3</v>
      </c>
      <c r="C23" s="78" t="s">
        <v>323</v>
      </c>
      <c r="D23" s="80">
        <v>2016</v>
      </c>
      <c r="E23" s="104">
        <f>VLOOKUP($B23,$B$4:$O$11,MATCH(E$18,$B$4:$O$4,0),0)*INDEX('Equipment EF'!$B$4:$Y$9,MATCH(E$18,'Equipment EF'!$B$4:$B$9,0),MATCH($D23,'Equipment EF'!$B$4:$Y$4,0)+0)</f>
        <v>0.39765476048638271</v>
      </c>
      <c r="F23" s="104">
        <f>VLOOKUP($B23,$B$4:$O$11,MATCH(F$18,$B$4:$O$4,0),0)*INDEX('Equipment EF'!$B$4:$Y$9,MATCH(F$18,'Equipment EF'!$B$4:$B$9,0),MATCH($D23,'Equipment EF'!$B$4:$Y$4,0)+0)</f>
        <v>0.37569471590643827</v>
      </c>
      <c r="G23" s="104">
        <f>VLOOKUP($B23,$B$4:$O$11,MATCH(G$18,$B$4:$O$4,0),0)*INDEX('Equipment EF'!$B$4:$Y$9,MATCH(G$18,'Equipment EF'!$B$4:$B$9,0),MATCH($D23,'Equipment EF'!$B$4:$Y$4,0)+0)</f>
        <v>0.21148984055201139</v>
      </c>
      <c r="H23" s="104">
        <f>VLOOKUP($B23,$B$4:$O$11,MATCH(H$18,$B$4:$O$4,0),0)*INDEX('Equipment EF'!$B$4:$Y$9,MATCH(H$18,'Equipment EF'!$B$4:$B$9,0),MATCH($D23,'Equipment EF'!$B$4:$Y$4,0)+0)</f>
        <v>6.013155508328754E-2</v>
      </c>
      <c r="I23" s="104">
        <f>VLOOKUP($B23,$B$4:$O$11,MATCH(I$18,$B$4:$O$4,0),0)*INDEX('Equipment EF'!$B$4:$Y$9,MATCH(I$18,'Equipment EF'!$B$4:$B$9,0),MATCH($D23,'Equipment EF'!$B$4:$Y$4,0)+0)</f>
        <v>0.88871676762729324</v>
      </c>
      <c r="J23" s="104">
        <f>VLOOKUP($B23,$B$4:$O$11,MATCH(J$18,$B$4:$O$4,0),0)*INDEX('Equipment EF'!$B$4:$Y$9,MATCH(J$18,'Equipment EF'!$B$4:$B$9,0),MATCH($D23,'Equipment EF'!$B$4:$Y$4,0)+8)</f>
        <v>1.6545828411182193</v>
      </c>
      <c r="K23" s="104">
        <f>VLOOKUP($B23,$B$4:$O$11,MATCH(K$18,$B$4:$O$4,0),0)*INDEX('Equipment EF'!$B$4:$Y$9,MATCH(K$18,'Equipment EF'!$B$4:$B$9,0),MATCH($D23,'Equipment EF'!$B$4:$Y$4,0)+8)</f>
        <v>2.550862841402493</v>
      </c>
      <c r="L23" s="104">
        <f>VLOOKUP($B23,$B$4:$O$11,MATCH(L$18,$B$4:$O$4,0),0)*INDEX('Equipment EF'!$B$4:$Y$9,MATCH(L$18,'Equipment EF'!$B$4:$B$9,0),MATCH($D23,'Equipment EF'!$B$4:$Y$4,0)+8)</f>
        <v>0.70495345871330595</v>
      </c>
      <c r="M23" s="104">
        <f>VLOOKUP($B23,$B$4:$O$11,MATCH(M$18,$B$4:$O$4,0),0)*INDEX('Equipment EF'!$B$4:$Y$9,MATCH(M$18,'Equipment EF'!$B$4:$B$9,0),MATCH($D23,'Equipment EF'!$B$4:$Y$4,0)+8)</f>
        <v>0.32048615875047554</v>
      </c>
      <c r="N23" s="104">
        <f>VLOOKUP($B23,$B$4:$O$11,MATCH(N$18,$B$4:$O$4,0),0)*INDEX('Equipment EF'!$B$4:$Y$9,MATCH(N$18,'Equipment EF'!$B$4:$B$9,0),MATCH($D23,'Equipment EF'!$B$4:$Y$4,0)+8)</f>
        <v>2.771419431079067</v>
      </c>
      <c r="O23" s="104">
        <f>VLOOKUP($B23,$B$4:$O$11,MATCH(O$18,$B$4:$O$4,0),0)*INDEX('Equipment EF'!$B$4:$Y$9,MATCH(O$18,'Equipment EF'!$B$4:$B$9,0),MATCH($D23,'Equipment EF'!$B$4:$Y$4,0)+4)</f>
        <v>3.1960189487966963</v>
      </c>
      <c r="P23" s="104">
        <f>VLOOKUP($B23,$B$4:$O$11,MATCH(P$18,$B$4:$O$4,0),0)*INDEX('Equipment EF'!$B$4:$Y$9,MATCH(P$18,'Equipment EF'!$B$4:$B$9,0),MATCH($D23,'Equipment EF'!$B$4:$Y$4,0)+4)</f>
        <v>2.5349974508613844</v>
      </c>
      <c r="Q23" s="104">
        <f>VLOOKUP($B23,$B$4:$O$11,MATCH(Q$18,$B$4:$O$4,0),0)*INDEX('Equipment EF'!$B$4:$Y$9,MATCH(Q$18,'Equipment EF'!$B$4:$B$9,0),MATCH($D23,'Equipment EF'!$B$4:$Y$4,0)+4)</f>
        <v>1.7170407059327284</v>
      </c>
      <c r="R23" s="104">
        <f>VLOOKUP($B23,$B$4:$O$11,MATCH(R$18,$B$4:$O$4,0),0)*INDEX('Equipment EF'!$B$4:$Y$9,MATCH(R$18,'Equipment EF'!$B$4:$B$9,0),MATCH($D23,'Equipment EF'!$B$4:$Y$4,0)+4)</f>
        <v>0.36401934130688096</v>
      </c>
      <c r="S23" s="104">
        <f>VLOOKUP($B23,$B$4:$O$11,MATCH(S$18,$B$4:$O$4,0),0)*INDEX('Equipment EF'!$B$4:$Y$9,MATCH(S$18,'Equipment EF'!$B$4:$B$9,0),MATCH($D23,'Equipment EF'!$B$4:$Y$4,0)+4)</f>
        <v>6.0239943673334162</v>
      </c>
      <c r="T23" s="104">
        <f>VLOOKUP($B23,$B$4:$O$11,MATCH(T$18,$B$4:$O$4,0),0)*INDEX('Equipment EF'!$B$4:$Y$9,MATCH(T$18,'Equipment EF'!$B$4:$B$9,0),MATCH($D23,'Equipment EF'!$B$4:$Y$4,0)+12)</f>
        <v>3.7091956174753519E-3</v>
      </c>
      <c r="U23" s="104">
        <f>VLOOKUP($B23,$B$4:$O$11,MATCH(U$18,$B$4:$O$4,0),0)*INDEX('Equipment EF'!$B$4:$Y$9,MATCH(U$18,'Equipment EF'!$B$4:$B$9,0),MATCH($D23,'Equipment EF'!$B$4:$Y$4,0)+12)</f>
        <v>4.844358373406789E-3</v>
      </c>
      <c r="V23" s="104">
        <f>VLOOKUP($B23,$B$4:$O$11,MATCH(V$18,$B$4:$O$4,0),0)*INDEX('Equipment EF'!$B$4:$Y$9,MATCH(V$18,'Equipment EF'!$B$4:$B$9,0),MATCH($D23,'Equipment EF'!$B$4:$Y$4,0)+12)</f>
        <v>2.8188000964497807E-3</v>
      </c>
      <c r="W23" s="104">
        <f>VLOOKUP($B23,$B$4:$O$11,MATCH(W$18,$B$4:$O$4,0),0)*INDEX('Equipment EF'!$B$4:$Y$9,MATCH(W$18,'Equipment EF'!$B$4:$B$9,0),MATCH($D23,'Equipment EF'!$B$4:$Y$4,0)+12)</f>
        <v>1.7767603455874808E-3</v>
      </c>
      <c r="X23" s="104">
        <f>VLOOKUP($B23,$B$4:$O$11,MATCH(X$18,$B$4:$O$4,0),0)*INDEX('Equipment EF'!$B$4:$Y$9,MATCH(X$18,'Equipment EF'!$B$4:$B$9,0),MATCH($D23,'Equipment EF'!$B$4:$Y$4,0)+12)</f>
        <v>1.2792392748842134E-2</v>
      </c>
      <c r="Y23" s="104">
        <f>VLOOKUP($B23,$B$4:$O$11,MATCH(Y$18,$B$4:$O$4,0),0)*INDEX('Equipment EF'!$B$4:$Y$9,MATCH(Y$18,'Equipment EF'!$B$4:$B$9,0),MATCH($D23,'Equipment EF'!$B$4:$Y$4,0)+16)</f>
        <v>0.13016390720958193</v>
      </c>
      <c r="Z23" s="104">
        <f>VLOOKUP($B23,$B$4:$O$11,MATCH(Z$18,$B$4:$O$4,0),0)*INDEX('Equipment EF'!$B$4:$Y$9,MATCH(Z$18,'Equipment EF'!$B$4:$B$9,0),MATCH($D23,'Equipment EF'!$B$4:$Y$4,0)+16)</f>
        <v>0.13745668051729773</v>
      </c>
      <c r="AA23" s="104">
        <f>VLOOKUP($B23,$B$4:$O$11,MATCH(AA$18,$B$4:$O$4,0),0)*INDEX('Equipment EF'!$B$4:$Y$9,MATCH(AA$18,'Equipment EF'!$B$4:$B$9,0),MATCH($D23,'Equipment EF'!$B$4:$Y$4,0)+16)</f>
        <v>6.1792918196218405E-2</v>
      </c>
      <c r="AB23" s="104">
        <f>VLOOKUP($B23,$B$4:$O$11,MATCH(AB$18,$B$4:$O$4,0),0)*INDEX('Equipment EF'!$B$4:$Y$9,MATCH(AB$18,'Equipment EF'!$B$4:$B$9,0),MATCH($D23,'Equipment EF'!$B$4:$Y$4,0)+16)</f>
        <v>1.0791062156238871E-2</v>
      </c>
      <c r="AC23" s="104">
        <f>VLOOKUP($B23,$B$4:$O$11,MATCH(AC$18,$B$4:$O$4,0),0)*INDEX('Equipment EF'!$B$4:$Y$9,MATCH(AC$18,'Equipment EF'!$B$4:$B$9,0),MATCH($D23,'Equipment EF'!$B$4:$Y$4,0)+16)</f>
        <v>0.21506576606426422</v>
      </c>
      <c r="AD23" s="104">
        <f>Y23*PMSIZE!$F$96</f>
        <v>0.11975079463281538</v>
      </c>
      <c r="AE23" s="104">
        <f>Z23*PMSIZE!$F$96</f>
        <v>0.12646014607591391</v>
      </c>
      <c r="AF23" s="104">
        <f>AA23*PMSIZE!$F$96</f>
        <v>5.6849484740520935E-2</v>
      </c>
      <c r="AG23" s="104">
        <f>AB23*PMSIZE!$F$96</f>
        <v>9.9277771837397617E-3</v>
      </c>
      <c r="AH23" s="104">
        <f>AC23*PMSIZE!$F$96</f>
        <v>0.19786050477912309</v>
      </c>
    </row>
    <row r="24" spans="1:34">
      <c r="A24" s="18"/>
      <c r="B24" s="77">
        <v>3</v>
      </c>
      <c r="C24" s="79" t="s">
        <v>323</v>
      </c>
      <c r="D24" s="81">
        <v>2017</v>
      </c>
      <c r="E24" s="102">
        <f>VLOOKUP($B24,$B$4:$O$11,MATCH(E$18,$B$4:$O$4,0),0)*INDEX('Equipment EF'!$B$4:$Y$9,MATCH(E$18,'Equipment EF'!$B$4:$B$9,0),MATCH($D24,'Equipment EF'!$B$4:$Y$4,0)+0)</f>
        <v>0.37882409073907658</v>
      </c>
      <c r="F24" s="102">
        <f>VLOOKUP($B24,$B$4:$O$11,MATCH(F$18,$B$4:$O$4,0),0)*INDEX('Equipment EF'!$B$4:$Y$9,MATCH(F$18,'Equipment EF'!$B$4:$B$9,0),MATCH($D24,'Equipment EF'!$B$4:$Y$4,0)+0)</f>
        <v>0.34539888949298819</v>
      </c>
      <c r="G24" s="102">
        <f>VLOOKUP($B24,$B$4:$O$11,MATCH(G$18,$B$4:$O$4,0),0)*INDEX('Equipment EF'!$B$4:$Y$9,MATCH(G$18,'Equipment EF'!$B$4:$B$9,0),MATCH($D24,'Equipment EF'!$B$4:$Y$4,0)+0)</f>
        <v>0.20148005716190506</v>
      </c>
      <c r="H24" s="102">
        <f>VLOOKUP($B24,$B$4:$O$11,MATCH(H$18,$B$4:$O$4,0),0)*INDEX('Equipment EF'!$B$4:$Y$9,MATCH(H$18,'Equipment EF'!$B$4:$B$9,0),MATCH($D24,'Equipment EF'!$B$4:$Y$4,0)+0)</f>
        <v>5.5620478514950313E-2</v>
      </c>
      <c r="I24" s="102">
        <f>VLOOKUP($B24,$B$4:$O$11,MATCH(I$18,$B$4:$O$4,0),0)*INDEX('Equipment EF'!$B$4:$Y$9,MATCH(I$18,'Equipment EF'!$B$4:$B$9,0),MATCH($D24,'Equipment EF'!$B$4:$Y$4,0)+0)</f>
        <v>0.8388870777631231</v>
      </c>
      <c r="J24" s="102">
        <f>VLOOKUP($B24,$B$4:$O$11,MATCH(J$18,$B$4:$O$4,0),0)*INDEX('Equipment EF'!$B$4:$Y$9,MATCH(J$18,'Equipment EF'!$B$4:$B$9,0),MATCH($D24,'Equipment EF'!$B$4:$Y$4,0)+8)</f>
        <v>1.5555066343477522</v>
      </c>
      <c r="K24" s="102">
        <f>VLOOKUP($B24,$B$4:$O$11,MATCH(K$18,$B$4:$O$4,0),0)*INDEX('Equipment EF'!$B$4:$Y$9,MATCH(K$18,'Equipment EF'!$B$4:$B$9,0),MATCH($D24,'Equipment EF'!$B$4:$Y$4,0)+8)</f>
        <v>2.5486407801510249</v>
      </c>
      <c r="L24" s="102">
        <f>VLOOKUP($B24,$B$4:$O$11,MATCH(L$18,$B$4:$O$4,0),0)*INDEX('Equipment EF'!$B$4:$Y$9,MATCH(L$18,'Equipment EF'!$B$4:$B$9,0),MATCH($D24,'Equipment EF'!$B$4:$Y$4,0)+8)</f>
        <v>0.67522076419872901</v>
      </c>
      <c r="M24" s="102">
        <f>VLOOKUP($B24,$B$4:$O$11,MATCH(M$18,$B$4:$O$4,0),0)*INDEX('Equipment EF'!$B$4:$Y$9,MATCH(M$18,'Equipment EF'!$B$4:$B$9,0),MATCH($D24,'Equipment EF'!$B$4:$Y$4,0)+8)</f>
        <v>0.32051634779169857</v>
      </c>
      <c r="N24" s="102">
        <f>VLOOKUP($B24,$B$4:$O$11,MATCH(N$18,$B$4:$O$4,0),0)*INDEX('Equipment EF'!$B$4:$Y$9,MATCH(N$18,'Equipment EF'!$B$4:$B$9,0),MATCH($D24,'Equipment EF'!$B$4:$Y$4,0)+8)</f>
        <v>2.7142947869755156</v>
      </c>
      <c r="O24" s="102">
        <f>VLOOKUP($B24,$B$4:$O$11,MATCH(O$18,$B$4:$O$4,0),0)*INDEX('Equipment EF'!$B$4:$Y$9,MATCH(O$18,'Equipment EF'!$B$4:$B$9,0),MATCH($D24,'Equipment EF'!$B$4:$Y$4,0)+4)</f>
        <v>2.9852896140674718</v>
      </c>
      <c r="P24" s="102">
        <f>VLOOKUP($B24,$B$4:$O$11,MATCH(P$18,$B$4:$O$4,0),0)*INDEX('Equipment EF'!$B$4:$Y$9,MATCH(P$18,'Equipment EF'!$B$4:$B$9,0),MATCH($D24,'Equipment EF'!$B$4:$Y$4,0)+4)</f>
        <v>2.2294483814455233</v>
      </c>
      <c r="Q24" s="102">
        <f>VLOOKUP($B24,$B$4:$O$11,MATCH(Q$18,$B$4:$O$4,0),0)*INDEX('Equipment EF'!$B$4:$Y$9,MATCH(Q$18,'Equipment EF'!$B$4:$B$9,0),MATCH($D24,'Equipment EF'!$B$4:$Y$4,0)+4)</f>
        <v>1.5549396067016972</v>
      </c>
      <c r="R24" s="102">
        <f>VLOOKUP($B24,$B$4:$O$11,MATCH(R$18,$B$4:$O$4,0),0)*INDEX('Equipment EF'!$B$4:$Y$9,MATCH(R$18,'Equipment EF'!$B$4:$B$9,0),MATCH($D24,'Equipment EF'!$B$4:$Y$4,0)+4)</f>
        <v>0.29340971943290989</v>
      </c>
      <c r="S24" s="102">
        <f>VLOOKUP($B24,$B$4:$O$11,MATCH(S$18,$B$4:$O$4,0),0)*INDEX('Equipment EF'!$B$4:$Y$9,MATCH(S$18,'Equipment EF'!$B$4:$B$9,0),MATCH($D24,'Equipment EF'!$B$4:$Y$4,0)+4)</f>
        <v>5.2994623929818445</v>
      </c>
      <c r="T24" s="102">
        <f>VLOOKUP($B24,$B$4:$O$11,MATCH(T$18,$B$4:$O$4,0),0)*INDEX('Equipment EF'!$B$4:$Y$9,MATCH(T$18,'Equipment EF'!$B$4:$B$9,0),MATCH($D24,'Equipment EF'!$B$4:$Y$4,0)+12)</f>
        <v>3.7091943632963356E-3</v>
      </c>
      <c r="U24" s="102">
        <f>VLOOKUP($B24,$B$4:$O$11,MATCH(U$18,$B$4:$O$4,0),0)*INDEX('Equipment EF'!$B$4:$Y$9,MATCH(U$18,'Equipment EF'!$B$4:$B$9,0),MATCH($D24,'Equipment EF'!$B$4:$Y$4,0)+12)</f>
        <v>4.8443573160733546E-3</v>
      </c>
      <c r="V24" s="102">
        <f>VLOOKUP($B24,$B$4:$O$11,MATCH(V$18,$B$4:$O$4,0),0)*INDEX('Equipment EF'!$B$4:$Y$9,MATCH(V$18,'Equipment EF'!$B$4:$B$9,0),MATCH($D24,'Equipment EF'!$B$4:$Y$4,0)+12)</f>
        <v>2.8188006431240096E-3</v>
      </c>
      <c r="W24" s="102">
        <f>VLOOKUP($B24,$B$4:$O$11,MATCH(W$18,$B$4:$O$4,0),0)*INDEX('Equipment EF'!$B$4:$Y$9,MATCH(W$18,'Equipment EF'!$B$4:$B$9,0),MATCH($D24,'Equipment EF'!$B$4:$Y$4,0)+12)</f>
        <v>1.7767594060373025E-3</v>
      </c>
      <c r="X24" s="102">
        <f>VLOOKUP($B24,$B$4:$O$11,MATCH(X$18,$B$4:$O$4,0),0)*INDEX('Equipment EF'!$B$4:$Y$9,MATCH(X$18,'Equipment EF'!$B$4:$B$9,0),MATCH($D24,'Equipment EF'!$B$4:$Y$4,0)+12)</f>
        <v>1.2792398191852508E-2</v>
      </c>
      <c r="Y24" s="102">
        <f>VLOOKUP($B24,$B$4:$O$11,MATCH(Y$18,$B$4:$O$4,0),0)*INDEX('Equipment EF'!$B$4:$Y$9,MATCH(Y$18,'Equipment EF'!$B$4:$B$9,0),MATCH($D24,'Equipment EF'!$B$4:$Y$4,0)+16)</f>
        <v>0.12084693040584847</v>
      </c>
      <c r="Z24" s="102">
        <f>VLOOKUP($B24,$B$4:$O$11,MATCH(Z$18,$B$4:$O$4,0),0)*INDEX('Equipment EF'!$B$4:$Y$9,MATCH(Z$18,'Equipment EF'!$B$4:$B$9,0),MATCH($D24,'Equipment EF'!$B$4:$Y$4,0)+16)</f>
        <v>0.11890498002157499</v>
      </c>
      <c r="AA24" s="102">
        <f>VLOOKUP($B24,$B$4:$O$11,MATCH(AA$18,$B$4:$O$4,0),0)*INDEX('Equipment EF'!$B$4:$Y$9,MATCH(AA$18,'Equipment EF'!$B$4:$B$9,0),MATCH($D24,'Equipment EF'!$B$4:$Y$4,0)+16)</f>
        <v>5.6075984113280672E-2</v>
      </c>
      <c r="AB24" s="102">
        <f>VLOOKUP($B24,$B$4:$O$11,MATCH(AB$18,$B$4:$O$4,0),0)*INDEX('Equipment EF'!$B$4:$Y$9,MATCH(AB$18,'Equipment EF'!$B$4:$B$9,0),MATCH($D24,'Equipment EF'!$B$4:$Y$4,0)+16)</f>
        <v>8.3979085042060059E-3</v>
      </c>
      <c r="AC24" s="102">
        <f>VLOOKUP($B24,$B$4:$O$11,MATCH(AC$18,$B$4:$O$4,0),0)*INDEX('Equipment EF'!$B$4:$Y$9,MATCH(AC$18,'Equipment EF'!$B$4:$B$9,0),MATCH($D24,'Equipment EF'!$B$4:$Y$4,0)+16)</f>
        <v>0.19023142006855551</v>
      </c>
      <c r="AD24" s="102">
        <f>Y24*PMSIZE!$F$96</f>
        <v>0.1111791759733806</v>
      </c>
      <c r="AE24" s="102">
        <f>Z24*PMSIZE!$F$96</f>
        <v>0.10939258161984899</v>
      </c>
      <c r="AF24" s="102">
        <f>AA24*PMSIZE!$F$96</f>
        <v>5.1589905384218218E-2</v>
      </c>
      <c r="AG24" s="102">
        <f>AB24*PMSIZE!$F$96</f>
        <v>7.7260758238695253E-3</v>
      </c>
      <c r="AH24" s="102">
        <f>AC24*PMSIZE!$F$96</f>
        <v>0.17501290646307108</v>
      </c>
    </row>
    <row r="25" spans="1:34" ht="12.7">
      <c r="A25" s="16"/>
      <c r="B25" s="77">
        <v>4</v>
      </c>
      <c r="C25" s="79" t="s">
        <v>308</v>
      </c>
      <c r="D25" s="81">
        <v>2015</v>
      </c>
      <c r="E25" s="101">
        <f>VLOOKUP($B25,$B$4:$O$11,MATCH(E$18,$B$4:$O$4,0),0)*INDEX('Equipment EF'!$B$4:$Y$9,MATCH(E$18,'Equipment EF'!$B$4:$B$9,0),MATCH($D25,'Equipment EF'!$B$4:$Y$4,0)+0)</f>
        <v>0.20853012513836888</v>
      </c>
      <c r="F25" s="101">
        <f>VLOOKUP($B25,$B$4:$O$11,MATCH(F$18,$B$4:$O$4,0),0)*INDEX('Equipment EF'!$B$4:$Y$9,MATCH(F$18,'Equipment EF'!$B$4:$B$9,0),MATCH($D25,'Equipment EF'!$B$4:$Y$4,0)+0)</f>
        <v>0.20334680429352242</v>
      </c>
      <c r="G25" s="101">
        <f>VLOOKUP($B25,$B$4:$O$11,MATCH(G$18,$B$4:$O$4,0),0)*INDEX('Equipment EF'!$B$4:$Y$9,MATCH(G$18,'Equipment EF'!$B$4:$B$9,0),MATCH($D25,'Equipment EF'!$B$4:$Y$4,0)+0)</f>
        <v>0.11111230138865982</v>
      </c>
      <c r="H25" s="101">
        <f>VLOOKUP($B25,$B$4:$O$11,MATCH(H$18,$B$4:$O$4,0),0)*INDEX('Equipment EF'!$B$4:$Y$9,MATCH(H$18,'Equipment EF'!$B$4:$B$9,0),MATCH($D25,'Equipment EF'!$B$4:$Y$4,0)+0)</f>
        <v>6.4991577090266789E-2</v>
      </c>
      <c r="I25" s="101">
        <f>VLOOKUP($B25,$B$4:$O$11,MATCH(I$18,$B$4:$O$4,0),0)*INDEX('Equipment EF'!$B$4:$Y$9,MATCH(I$18,'Equipment EF'!$B$4:$B$9,0),MATCH($D25,'Equipment EF'!$B$4:$Y$4,0)+0)</f>
        <v>0.9387806921082098</v>
      </c>
      <c r="J25" s="101">
        <f>VLOOKUP($B25,$B$4:$O$11,MATCH(J$18,$B$4:$O$4,0),0)*INDEX('Equipment EF'!$B$4:$Y$9,MATCH(J$18,'Equipment EF'!$B$4:$B$9,0),MATCH($D25,'Equipment EF'!$B$4:$Y$4,0)+8)</f>
        <v>0.88187367941939476</v>
      </c>
      <c r="K25" s="101">
        <f>VLOOKUP($B25,$B$4:$O$11,MATCH(K$18,$B$4:$O$4,0),0)*INDEX('Equipment EF'!$B$4:$Y$9,MATCH(K$18,'Equipment EF'!$B$4:$B$9,0),MATCH($D25,'Equipment EF'!$B$4:$Y$4,0)+8)</f>
        <v>1.2766335679048428</v>
      </c>
      <c r="L25" s="101">
        <f>VLOOKUP($B25,$B$4:$O$11,MATCH(L$18,$B$4:$O$4,0),0)*INDEX('Equipment EF'!$B$4:$Y$9,MATCH(L$18,'Equipment EF'!$B$4:$B$9,0),MATCH($D25,'Equipment EF'!$B$4:$Y$4,0)+8)</f>
        <v>0.37073808620684057</v>
      </c>
      <c r="M25" s="101">
        <f>VLOOKUP($B25,$B$4:$O$11,MATCH(M$18,$B$4:$O$4,0),0)*INDEX('Equipment EF'!$B$4:$Y$9,MATCH(M$18,'Equipment EF'!$B$4:$B$9,0),MATCH($D25,'Equipment EF'!$B$4:$Y$4,0)+8)</f>
        <v>0.32045249927442199</v>
      </c>
      <c r="N25" s="101">
        <f>VLOOKUP($B25,$B$4:$O$11,MATCH(N$18,$B$4:$O$4,0),0)*INDEX('Equipment EF'!$B$4:$Y$9,MATCH(N$18,'Equipment EF'!$B$4:$B$9,0),MATCH($D25,'Equipment EF'!$B$4:$Y$4,0)+8)</f>
        <v>2.8441505768329218</v>
      </c>
      <c r="O25" s="101">
        <f>VLOOKUP($B25,$B$4:$O$11,MATCH(O$18,$B$4:$O$4,0),0)*INDEX('Equipment EF'!$B$4:$Y$9,MATCH(O$18,'Equipment EF'!$B$4:$B$9,0),MATCH($D25,'Equipment EF'!$B$4:$Y$4,0)+4)</f>
        <v>1.7086408817279217</v>
      </c>
      <c r="P25" s="101">
        <f>VLOOKUP($B25,$B$4:$O$11,MATCH(P$18,$B$4:$O$4,0),0)*INDEX('Equipment EF'!$B$4:$Y$9,MATCH(P$18,'Equipment EF'!$B$4:$B$9,0),MATCH($D25,'Equipment EF'!$B$4:$Y$4,0)+4)</f>
        <v>1.4309413729000682</v>
      </c>
      <c r="Q25" s="101">
        <f>VLOOKUP($B25,$B$4:$O$11,MATCH(Q$18,$B$4:$O$4,0),0)*INDEX('Equipment EF'!$B$4:$Y$9,MATCH(Q$18,'Equipment EF'!$B$4:$B$9,0),MATCH($D25,'Equipment EF'!$B$4:$Y$4,0)+4)</f>
        <v>0.94479675299669663</v>
      </c>
      <c r="R25" s="101">
        <f>VLOOKUP($B25,$B$4:$O$11,MATCH(R$18,$B$4:$O$4,0),0)*INDEX('Equipment EF'!$B$4:$Y$9,MATCH(R$18,'Equipment EF'!$B$4:$B$9,0),MATCH($D25,'Equipment EF'!$B$4:$Y$4,0)+4)</f>
        <v>0.44740212844384231</v>
      </c>
      <c r="S25" s="101">
        <f>VLOOKUP($B25,$B$4:$O$11,MATCH(S$18,$B$4:$O$4,0),0)*INDEX('Equipment EF'!$B$4:$Y$9,MATCH(S$18,'Equipment EF'!$B$4:$B$9,0),MATCH($D25,'Equipment EF'!$B$4:$Y$4,0)+4)</f>
        <v>6.8116876077581781</v>
      </c>
      <c r="T25" s="101">
        <f>VLOOKUP($B25,$B$4:$O$11,MATCH(T$18,$B$4:$O$4,0),0)*INDEX('Equipment EF'!$B$4:$Y$9,MATCH(T$18,'Equipment EF'!$B$4:$B$9,0),MATCH($D25,'Equipment EF'!$B$4:$Y$4,0)+12)</f>
        <v>1.8545979152588563E-3</v>
      </c>
      <c r="U25" s="101">
        <f>VLOOKUP($B25,$B$4:$O$11,MATCH(U$18,$B$4:$O$4,0),0)*INDEX('Equipment EF'!$B$4:$Y$9,MATCH(U$18,'Equipment EF'!$B$4:$B$9,0),MATCH($D25,'Equipment EF'!$B$4:$Y$4,0)+12)</f>
        <v>2.422179396914163E-3</v>
      </c>
      <c r="V25" s="101">
        <f>VLOOKUP($B25,$B$4:$O$11,MATCH(V$18,$B$4:$O$4,0),0)*INDEX('Equipment EF'!$B$4:$Y$9,MATCH(V$18,'Equipment EF'!$B$4:$B$9,0),MATCH($D25,'Equipment EF'!$B$4:$Y$4,0)+12)</f>
        <v>1.4094003185360477E-3</v>
      </c>
      <c r="W25" s="101">
        <f>VLOOKUP($B25,$B$4:$O$11,MATCH(W$18,$B$4:$O$4,0),0)*INDEX('Equipment EF'!$B$4:$Y$9,MATCH(W$18,'Equipment EF'!$B$4:$B$9,0),MATCH($D25,'Equipment EF'!$B$4:$Y$4,0)+12)</f>
        <v>1.776760268612862E-3</v>
      </c>
      <c r="X25" s="101">
        <f>VLOOKUP($B25,$B$4:$O$11,MATCH(X$18,$B$4:$O$4,0),0)*INDEX('Equipment EF'!$B$4:$Y$9,MATCH(X$18,'Equipment EF'!$B$4:$B$9,0),MATCH($D25,'Equipment EF'!$B$4:$Y$4,0)+12)</f>
        <v>1.2792395647174448E-2</v>
      </c>
      <c r="Y25" s="103">
        <f>VLOOKUP($B25,$B$4:$O$11,MATCH(Y$18,$B$4:$O$4,0),0)*INDEX('Equipment EF'!$B$4:$Y$9,MATCH(Y$18,'Equipment EF'!$B$4:$B$9,0),MATCH($D25,'Equipment EF'!$B$4:$Y$4,0)+16)</f>
        <v>7.0010400668362865E-2</v>
      </c>
      <c r="Z25" s="103">
        <f>VLOOKUP($B25,$B$4:$O$11,MATCH(Z$18,$B$4:$O$4,0),0)*INDEX('Equipment EF'!$B$4:$Y$9,MATCH(Z$18,'Equipment EF'!$B$4:$B$9,0),MATCH($D25,'Equipment EF'!$B$4:$Y$4,0)+16)</f>
        <v>7.8427651590901287E-2</v>
      </c>
      <c r="AA25" s="103">
        <f>VLOOKUP($B25,$B$4:$O$11,MATCH(AA$18,$B$4:$O$4,0),0)*INDEX('Equipment EF'!$B$4:$Y$9,MATCH(AA$18,'Equipment EF'!$B$4:$B$9,0),MATCH($D25,'Equipment EF'!$B$4:$Y$4,0)+16)</f>
        <v>3.4005996821857648E-2</v>
      </c>
      <c r="AB25" s="103">
        <f>VLOOKUP($B25,$B$4:$O$11,MATCH(AB$18,$B$4:$O$4,0),0)*INDEX('Equipment EF'!$B$4:$Y$9,MATCH(AB$18,'Equipment EF'!$B$4:$B$9,0),MATCH($D25,'Equipment EF'!$B$4:$Y$4,0)+16)</f>
        <v>1.3650449172596134E-2</v>
      </c>
      <c r="AC25" s="103">
        <f>VLOOKUP($B25,$B$4:$O$11,MATCH(AC$18,$B$4:$O$4,0),0)*INDEX('Equipment EF'!$B$4:$Y$9,MATCH(AC$18,'Equipment EF'!$B$4:$B$9,0),MATCH($D25,'Equipment EF'!$B$4:$Y$4,0)+16)</f>
        <v>0.24220674798429154</v>
      </c>
      <c r="AD25" s="101">
        <f>Y25*PMSIZE!$F$96</f>
        <v>6.4409568614893845E-2</v>
      </c>
      <c r="AE25" s="101">
        <f>Z25*PMSIZE!$F$96</f>
        <v>7.215343946362919E-2</v>
      </c>
      <c r="AF25" s="101">
        <f>AA25*PMSIZE!$F$96</f>
        <v>3.1285517076109035E-2</v>
      </c>
      <c r="AG25" s="101">
        <f>AB25*PMSIZE!$F$96</f>
        <v>1.2558413238788443E-2</v>
      </c>
      <c r="AH25" s="101">
        <f>AC25*PMSIZE!$F$96</f>
        <v>0.22283020814554821</v>
      </c>
    </row>
    <row r="26" spans="1:34" ht="12.7">
      <c r="A26" s="16"/>
      <c r="B26" s="76">
        <v>5</v>
      </c>
      <c r="C26" s="78" t="s">
        <v>309</v>
      </c>
      <c r="D26" s="80">
        <v>2015</v>
      </c>
      <c r="E26" s="103">
        <f>VLOOKUP($B26,$B$4:$O$11,MATCH(E$18,$B$4:$O$4,0),0)*INDEX('Equipment EF'!$B$4:$Y$9,MATCH(E$18,'Equipment EF'!$B$4:$B$9,0),MATCH($D26,'Equipment EF'!$B$4:$Y$4,0)+0)</f>
        <v>0.41706025027673777</v>
      </c>
      <c r="F26" s="103">
        <f>VLOOKUP($B26,$B$4:$O$11,MATCH(F$18,$B$4:$O$4,0),0)*INDEX('Equipment EF'!$B$4:$Y$9,MATCH(F$18,'Equipment EF'!$B$4:$B$9,0),MATCH($D26,'Equipment EF'!$B$4:$Y$4,0)+0)</f>
        <v>0.40669360858704484</v>
      </c>
      <c r="G26" s="103">
        <f>VLOOKUP($B26,$B$4:$O$11,MATCH(G$18,$B$4:$O$4,0),0)*INDEX('Equipment EF'!$B$4:$Y$9,MATCH(G$18,'Equipment EF'!$B$4:$B$9,0),MATCH($D26,'Equipment EF'!$B$4:$Y$4,0)+0)</f>
        <v>0.22222460277731965</v>
      </c>
      <c r="H26" s="103">
        <f>VLOOKUP($B26,$B$4:$O$11,MATCH(H$18,$B$4:$O$4,0),0)*INDEX('Equipment EF'!$B$4:$Y$9,MATCH(H$18,'Equipment EF'!$B$4:$B$9,0),MATCH($D26,'Equipment EF'!$B$4:$Y$4,0)+0)</f>
        <v>0</v>
      </c>
      <c r="I26" s="103">
        <f>VLOOKUP($B26,$B$4:$O$11,MATCH(I$18,$B$4:$O$4,0),0)*INDEX('Equipment EF'!$B$4:$Y$9,MATCH(I$18,'Equipment EF'!$B$4:$B$9,0),MATCH($D26,'Equipment EF'!$B$4:$Y$4,0)+0)</f>
        <v>0.9387806921082098</v>
      </c>
      <c r="J26" s="103">
        <f>VLOOKUP($B26,$B$4:$O$11,MATCH(J$18,$B$4:$O$4,0),0)*INDEX('Equipment EF'!$B$4:$Y$9,MATCH(J$18,'Equipment EF'!$B$4:$B$9,0),MATCH($D26,'Equipment EF'!$B$4:$Y$4,0)+8)</f>
        <v>1.7637473588387895</v>
      </c>
      <c r="K26" s="103">
        <f>VLOOKUP($B26,$B$4:$O$11,MATCH(K$18,$B$4:$O$4,0),0)*INDEX('Equipment EF'!$B$4:$Y$9,MATCH(K$18,'Equipment EF'!$B$4:$B$9,0),MATCH($D26,'Equipment EF'!$B$4:$Y$4,0)+8)</f>
        <v>2.5532671358096857</v>
      </c>
      <c r="L26" s="103">
        <f>VLOOKUP($B26,$B$4:$O$11,MATCH(L$18,$B$4:$O$4,0),0)*INDEX('Equipment EF'!$B$4:$Y$9,MATCH(L$18,'Equipment EF'!$B$4:$B$9,0),MATCH($D26,'Equipment EF'!$B$4:$Y$4,0)+8)</f>
        <v>0.74147617241368113</v>
      </c>
      <c r="M26" s="103">
        <f>VLOOKUP($B26,$B$4:$O$11,MATCH(M$18,$B$4:$O$4,0),0)*INDEX('Equipment EF'!$B$4:$Y$9,MATCH(M$18,'Equipment EF'!$B$4:$B$9,0),MATCH($D26,'Equipment EF'!$B$4:$Y$4,0)+8)</f>
        <v>0</v>
      </c>
      <c r="N26" s="103">
        <f>VLOOKUP($B26,$B$4:$O$11,MATCH(N$18,$B$4:$O$4,0),0)*INDEX('Equipment EF'!$B$4:$Y$9,MATCH(N$18,'Equipment EF'!$B$4:$B$9,0),MATCH($D26,'Equipment EF'!$B$4:$Y$4,0)+8)</f>
        <v>2.8441505768329218</v>
      </c>
      <c r="O26" s="103">
        <f>VLOOKUP($B26,$B$4:$O$11,MATCH(O$18,$B$4:$O$4,0),0)*INDEX('Equipment EF'!$B$4:$Y$9,MATCH(O$18,'Equipment EF'!$B$4:$B$9,0),MATCH($D26,'Equipment EF'!$B$4:$Y$4,0)+4)</f>
        <v>3.4172817634558434</v>
      </c>
      <c r="P26" s="103">
        <f>VLOOKUP($B26,$B$4:$O$11,MATCH(P$18,$B$4:$O$4,0),0)*INDEX('Equipment EF'!$B$4:$Y$9,MATCH(P$18,'Equipment EF'!$B$4:$B$9,0),MATCH($D26,'Equipment EF'!$B$4:$Y$4,0)+4)</f>
        <v>2.8618827458001364</v>
      </c>
      <c r="Q26" s="103">
        <f>VLOOKUP($B26,$B$4:$O$11,MATCH(Q$18,$B$4:$O$4,0),0)*INDEX('Equipment EF'!$B$4:$Y$9,MATCH(Q$18,'Equipment EF'!$B$4:$B$9,0),MATCH($D26,'Equipment EF'!$B$4:$Y$4,0)+4)</f>
        <v>1.8895935059933933</v>
      </c>
      <c r="R26" s="103">
        <f>VLOOKUP($B26,$B$4:$O$11,MATCH(R$18,$B$4:$O$4,0),0)*INDEX('Equipment EF'!$B$4:$Y$9,MATCH(R$18,'Equipment EF'!$B$4:$B$9,0),MATCH($D26,'Equipment EF'!$B$4:$Y$4,0)+4)</f>
        <v>0</v>
      </c>
      <c r="S26" s="103">
        <f>VLOOKUP($B26,$B$4:$O$11,MATCH(S$18,$B$4:$O$4,0),0)*INDEX('Equipment EF'!$B$4:$Y$9,MATCH(S$18,'Equipment EF'!$B$4:$B$9,0),MATCH($D26,'Equipment EF'!$B$4:$Y$4,0)+4)</f>
        <v>6.8116876077581781</v>
      </c>
      <c r="T26" s="103">
        <f>VLOOKUP($B26,$B$4:$O$11,MATCH(T$18,$B$4:$O$4,0),0)*INDEX('Equipment EF'!$B$4:$Y$9,MATCH(T$18,'Equipment EF'!$B$4:$B$9,0),MATCH($D26,'Equipment EF'!$B$4:$Y$4,0)+12)</f>
        <v>3.7091958305177125E-3</v>
      </c>
      <c r="U26" s="103">
        <f>VLOOKUP($B26,$B$4:$O$11,MATCH(U$18,$B$4:$O$4,0),0)*INDEX('Equipment EF'!$B$4:$Y$9,MATCH(U$18,'Equipment EF'!$B$4:$B$9,0),MATCH($D26,'Equipment EF'!$B$4:$Y$4,0)+12)</f>
        <v>4.844358793828326E-3</v>
      </c>
      <c r="V26" s="103">
        <f>VLOOKUP($B26,$B$4:$O$11,MATCH(V$18,$B$4:$O$4,0),0)*INDEX('Equipment EF'!$B$4:$Y$9,MATCH(V$18,'Equipment EF'!$B$4:$B$9,0),MATCH($D26,'Equipment EF'!$B$4:$Y$4,0)+12)</f>
        <v>2.8188006370720954E-3</v>
      </c>
      <c r="W26" s="103">
        <f>VLOOKUP($B26,$B$4:$O$11,MATCH(W$18,$B$4:$O$4,0),0)*INDEX('Equipment EF'!$B$4:$Y$9,MATCH(W$18,'Equipment EF'!$B$4:$B$9,0),MATCH($D26,'Equipment EF'!$B$4:$Y$4,0)+12)</f>
        <v>0</v>
      </c>
      <c r="X26" s="103">
        <f>VLOOKUP($B26,$B$4:$O$11,MATCH(X$18,$B$4:$O$4,0),0)*INDEX('Equipment EF'!$B$4:$Y$9,MATCH(X$18,'Equipment EF'!$B$4:$B$9,0),MATCH($D26,'Equipment EF'!$B$4:$Y$4,0)+12)</f>
        <v>1.2792395647174448E-2</v>
      </c>
      <c r="Y26" s="103">
        <f>VLOOKUP($B26,$B$4:$O$11,MATCH(Y$18,$B$4:$O$4,0),0)*INDEX('Equipment EF'!$B$4:$Y$9,MATCH(Y$18,'Equipment EF'!$B$4:$B$9,0),MATCH($D26,'Equipment EF'!$B$4:$Y$4,0)+16)</f>
        <v>0.14002080133672573</v>
      </c>
      <c r="Z26" s="103">
        <f>VLOOKUP($B26,$B$4:$O$11,MATCH(Z$18,$B$4:$O$4,0),0)*INDEX('Equipment EF'!$B$4:$Y$9,MATCH(Z$18,'Equipment EF'!$B$4:$B$9,0),MATCH($D26,'Equipment EF'!$B$4:$Y$4,0)+16)</f>
        <v>0.15685530318180257</v>
      </c>
      <c r="AA26" s="103">
        <f>VLOOKUP($B26,$B$4:$O$11,MATCH(AA$18,$B$4:$O$4,0),0)*INDEX('Equipment EF'!$B$4:$Y$9,MATCH(AA$18,'Equipment EF'!$B$4:$B$9,0),MATCH($D26,'Equipment EF'!$B$4:$Y$4,0)+16)</f>
        <v>6.8011993643715296E-2</v>
      </c>
      <c r="AB26" s="103">
        <f>VLOOKUP($B26,$B$4:$O$11,MATCH(AB$18,$B$4:$O$4,0),0)*INDEX('Equipment EF'!$B$4:$Y$9,MATCH(AB$18,'Equipment EF'!$B$4:$B$9,0),MATCH($D26,'Equipment EF'!$B$4:$Y$4,0)+16)</f>
        <v>0</v>
      </c>
      <c r="AC26" s="103">
        <f>VLOOKUP($B26,$B$4:$O$11,MATCH(AC$18,$B$4:$O$4,0),0)*INDEX('Equipment EF'!$B$4:$Y$9,MATCH(AC$18,'Equipment EF'!$B$4:$B$9,0),MATCH($D26,'Equipment EF'!$B$4:$Y$4,0)+16)</f>
        <v>0.24220674798429154</v>
      </c>
      <c r="AD26" s="103">
        <f>Y26*PMSIZE!$F$96</f>
        <v>0.12881913722978769</v>
      </c>
      <c r="AE26" s="103">
        <f>Z26*PMSIZE!$F$96</f>
        <v>0.14430687892725838</v>
      </c>
      <c r="AF26" s="103">
        <f>AA26*PMSIZE!$F$96</f>
        <v>6.2571034152218069E-2</v>
      </c>
      <c r="AG26" s="103">
        <f>AB26*PMSIZE!$F$96</f>
        <v>0</v>
      </c>
      <c r="AH26" s="103">
        <f>AC26*PMSIZE!$F$96</f>
        <v>0.22283020814554821</v>
      </c>
    </row>
    <row r="27" spans="1:34" ht="12.7">
      <c r="A27" s="16"/>
      <c r="B27" s="76">
        <v>5</v>
      </c>
      <c r="C27" s="78" t="s">
        <v>309</v>
      </c>
      <c r="D27" s="80">
        <v>2016</v>
      </c>
      <c r="E27" s="104">
        <f>VLOOKUP($B27,$B$4:$O$11,MATCH(E$18,$B$4:$O$4,0),0)*INDEX('Equipment EF'!$B$4:$Y$9,MATCH(E$18,'Equipment EF'!$B$4:$B$9,0),MATCH($D27,'Equipment EF'!$B$4:$Y$4,0)+0)</f>
        <v>0.39765476048638271</v>
      </c>
      <c r="F27" s="104">
        <f>VLOOKUP($B27,$B$4:$O$11,MATCH(F$18,$B$4:$O$4,0),0)*INDEX('Equipment EF'!$B$4:$Y$9,MATCH(F$18,'Equipment EF'!$B$4:$B$9,0),MATCH($D27,'Equipment EF'!$B$4:$Y$4,0)+0)</f>
        <v>0.37569471590643827</v>
      </c>
      <c r="G27" s="104">
        <f>VLOOKUP($B27,$B$4:$O$11,MATCH(G$18,$B$4:$O$4,0),0)*INDEX('Equipment EF'!$B$4:$Y$9,MATCH(G$18,'Equipment EF'!$B$4:$B$9,0),MATCH($D27,'Equipment EF'!$B$4:$Y$4,0)+0)</f>
        <v>0.21148984055201139</v>
      </c>
      <c r="H27" s="104">
        <f>VLOOKUP($B27,$B$4:$O$11,MATCH(H$18,$B$4:$O$4,0),0)*INDEX('Equipment EF'!$B$4:$Y$9,MATCH(H$18,'Equipment EF'!$B$4:$B$9,0),MATCH($D27,'Equipment EF'!$B$4:$Y$4,0)+0)</f>
        <v>0</v>
      </c>
      <c r="I27" s="104">
        <f>VLOOKUP($B27,$B$4:$O$11,MATCH(I$18,$B$4:$O$4,0),0)*INDEX('Equipment EF'!$B$4:$Y$9,MATCH(I$18,'Equipment EF'!$B$4:$B$9,0),MATCH($D27,'Equipment EF'!$B$4:$Y$4,0)+0)</f>
        <v>0.88871676762729324</v>
      </c>
      <c r="J27" s="104">
        <f>VLOOKUP($B27,$B$4:$O$11,MATCH(J$18,$B$4:$O$4,0),0)*INDEX('Equipment EF'!$B$4:$Y$9,MATCH(J$18,'Equipment EF'!$B$4:$B$9,0),MATCH($D27,'Equipment EF'!$B$4:$Y$4,0)+8)</f>
        <v>1.6545828411182193</v>
      </c>
      <c r="K27" s="104">
        <f>VLOOKUP($B27,$B$4:$O$11,MATCH(K$18,$B$4:$O$4,0),0)*INDEX('Equipment EF'!$B$4:$Y$9,MATCH(K$18,'Equipment EF'!$B$4:$B$9,0),MATCH($D27,'Equipment EF'!$B$4:$Y$4,0)+8)</f>
        <v>2.550862841402493</v>
      </c>
      <c r="L27" s="104">
        <f>VLOOKUP($B27,$B$4:$O$11,MATCH(L$18,$B$4:$O$4,0),0)*INDEX('Equipment EF'!$B$4:$Y$9,MATCH(L$18,'Equipment EF'!$B$4:$B$9,0),MATCH($D27,'Equipment EF'!$B$4:$Y$4,0)+8)</f>
        <v>0.70495345871330595</v>
      </c>
      <c r="M27" s="104">
        <f>VLOOKUP($B27,$B$4:$O$11,MATCH(M$18,$B$4:$O$4,0),0)*INDEX('Equipment EF'!$B$4:$Y$9,MATCH(M$18,'Equipment EF'!$B$4:$B$9,0),MATCH($D27,'Equipment EF'!$B$4:$Y$4,0)+8)</f>
        <v>0</v>
      </c>
      <c r="N27" s="104">
        <f>VLOOKUP($B27,$B$4:$O$11,MATCH(N$18,$B$4:$O$4,0),0)*INDEX('Equipment EF'!$B$4:$Y$9,MATCH(N$18,'Equipment EF'!$B$4:$B$9,0),MATCH($D27,'Equipment EF'!$B$4:$Y$4,0)+8)</f>
        <v>2.771419431079067</v>
      </c>
      <c r="O27" s="104">
        <f>VLOOKUP($B27,$B$4:$O$11,MATCH(O$18,$B$4:$O$4,0),0)*INDEX('Equipment EF'!$B$4:$Y$9,MATCH(O$18,'Equipment EF'!$B$4:$B$9,0),MATCH($D27,'Equipment EF'!$B$4:$Y$4,0)+4)</f>
        <v>3.1960189487966963</v>
      </c>
      <c r="P27" s="104">
        <f>VLOOKUP($B27,$B$4:$O$11,MATCH(P$18,$B$4:$O$4,0),0)*INDEX('Equipment EF'!$B$4:$Y$9,MATCH(P$18,'Equipment EF'!$B$4:$B$9,0),MATCH($D27,'Equipment EF'!$B$4:$Y$4,0)+4)</f>
        <v>2.5349974508613844</v>
      </c>
      <c r="Q27" s="104">
        <f>VLOOKUP($B27,$B$4:$O$11,MATCH(Q$18,$B$4:$O$4,0),0)*INDEX('Equipment EF'!$B$4:$Y$9,MATCH(Q$18,'Equipment EF'!$B$4:$B$9,0),MATCH($D27,'Equipment EF'!$B$4:$Y$4,0)+4)</f>
        <v>1.7170407059327284</v>
      </c>
      <c r="R27" s="104">
        <f>VLOOKUP($B27,$B$4:$O$11,MATCH(R$18,$B$4:$O$4,0),0)*INDEX('Equipment EF'!$B$4:$Y$9,MATCH(R$18,'Equipment EF'!$B$4:$B$9,0),MATCH($D27,'Equipment EF'!$B$4:$Y$4,0)+4)</f>
        <v>0</v>
      </c>
      <c r="S27" s="104">
        <f>VLOOKUP($B27,$B$4:$O$11,MATCH(S$18,$B$4:$O$4,0),0)*INDEX('Equipment EF'!$B$4:$Y$9,MATCH(S$18,'Equipment EF'!$B$4:$B$9,0),MATCH($D27,'Equipment EF'!$B$4:$Y$4,0)+4)</f>
        <v>6.0239943673334162</v>
      </c>
      <c r="T27" s="104">
        <f>VLOOKUP($B27,$B$4:$O$11,MATCH(T$18,$B$4:$O$4,0),0)*INDEX('Equipment EF'!$B$4:$Y$9,MATCH(T$18,'Equipment EF'!$B$4:$B$9,0),MATCH($D27,'Equipment EF'!$B$4:$Y$4,0)+12)</f>
        <v>3.7091956174753519E-3</v>
      </c>
      <c r="U27" s="104">
        <f>VLOOKUP($B27,$B$4:$O$11,MATCH(U$18,$B$4:$O$4,0),0)*INDEX('Equipment EF'!$B$4:$Y$9,MATCH(U$18,'Equipment EF'!$B$4:$B$9,0),MATCH($D27,'Equipment EF'!$B$4:$Y$4,0)+12)</f>
        <v>4.844358373406789E-3</v>
      </c>
      <c r="V27" s="104">
        <f>VLOOKUP($B27,$B$4:$O$11,MATCH(V$18,$B$4:$O$4,0),0)*INDEX('Equipment EF'!$B$4:$Y$9,MATCH(V$18,'Equipment EF'!$B$4:$B$9,0),MATCH($D27,'Equipment EF'!$B$4:$Y$4,0)+12)</f>
        <v>2.8188000964497807E-3</v>
      </c>
      <c r="W27" s="104">
        <f>VLOOKUP($B27,$B$4:$O$11,MATCH(W$18,$B$4:$O$4,0),0)*INDEX('Equipment EF'!$B$4:$Y$9,MATCH(W$18,'Equipment EF'!$B$4:$B$9,0),MATCH($D27,'Equipment EF'!$B$4:$Y$4,0)+12)</f>
        <v>0</v>
      </c>
      <c r="X27" s="104">
        <f>VLOOKUP($B27,$B$4:$O$11,MATCH(X$18,$B$4:$O$4,0),0)*INDEX('Equipment EF'!$B$4:$Y$9,MATCH(X$18,'Equipment EF'!$B$4:$B$9,0),MATCH($D27,'Equipment EF'!$B$4:$Y$4,0)+12)</f>
        <v>1.2792392748842134E-2</v>
      </c>
      <c r="Y27" s="104">
        <f>VLOOKUP($B27,$B$4:$O$11,MATCH(Y$18,$B$4:$O$4,0),0)*INDEX('Equipment EF'!$B$4:$Y$9,MATCH(Y$18,'Equipment EF'!$B$4:$B$9,0),MATCH($D27,'Equipment EF'!$B$4:$Y$4,0)+16)</f>
        <v>0.13016390720958193</v>
      </c>
      <c r="Z27" s="104">
        <f>VLOOKUP($B27,$B$4:$O$11,MATCH(Z$18,$B$4:$O$4,0),0)*INDEX('Equipment EF'!$B$4:$Y$9,MATCH(Z$18,'Equipment EF'!$B$4:$B$9,0),MATCH($D27,'Equipment EF'!$B$4:$Y$4,0)+16)</f>
        <v>0.13745668051729773</v>
      </c>
      <c r="AA27" s="104">
        <f>VLOOKUP($B27,$B$4:$O$11,MATCH(AA$18,$B$4:$O$4,0),0)*INDEX('Equipment EF'!$B$4:$Y$9,MATCH(AA$18,'Equipment EF'!$B$4:$B$9,0),MATCH($D27,'Equipment EF'!$B$4:$Y$4,0)+16)</f>
        <v>6.1792918196218405E-2</v>
      </c>
      <c r="AB27" s="104">
        <f>VLOOKUP($B27,$B$4:$O$11,MATCH(AB$18,$B$4:$O$4,0),0)*INDEX('Equipment EF'!$B$4:$Y$9,MATCH(AB$18,'Equipment EF'!$B$4:$B$9,0),MATCH($D27,'Equipment EF'!$B$4:$Y$4,0)+16)</f>
        <v>0</v>
      </c>
      <c r="AC27" s="104">
        <f>VLOOKUP($B27,$B$4:$O$11,MATCH(AC$18,$B$4:$O$4,0),0)*INDEX('Equipment EF'!$B$4:$Y$9,MATCH(AC$18,'Equipment EF'!$B$4:$B$9,0),MATCH($D27,'Equipment EF'!$B$4:$Y$4,0)+16)</f>
        <v>0.21506576606426422</v>
      </c>
      <c r="AD27" s="104">
        <f>Y27*PMSIZE!$F$96</f>
        <v>0.11975079463281538</v>
      </c>
      <c r="AE27" s="104">
        <f>Z27*PMSIZE!$F$96</f>
        <v>0.12646014607591391</v>
      </c>
      <c r="AF27" s="104">
        <f>AA27*PMSIZE!$F$96</f>
        <v>5.6849484740520935E-2</v>
      </c>
      <c r="AG27" s="104">
        <f>AB27*PMSIZE!$F$96</f>
        <v>0</v>
      </c>
      <c r="AH27" s="104">
        <f>AC27*PMSIZE!$F$96</f>
        <v>0.19786050477912309</v>
      </c>
    </row>
    <row r="28" spans="1:34" ht="12.7">
      <c r="A28" s="16"/>
      <c r="B28" s="77">
        <v>5</v>
      </c>
      <c r="C28" s="79" t="s">
        <v>309</v>
      </c>
      <c r="D28" s="81">
        <v>2017</v>
      </c>
      <c r="E28" s="102">
        <f>VLOOKUP($B28,$B$4:$O$11,MATCH(E$18,$B$4:$O$4,0),0)*INDEX('Equipment EF'!$B$4:$Y$9,MATCH(E$18,'Equipment EF'!$B$4:$B$9,0),MATCH($D28,'Equipment EF'!$B$4:$Y$4,0)+0)</f>
        <v>0.37882409073907658</v>
      </c>
      <c r="F28" s="102">
        <f>VLOOKUP($B28,$B$4:$O$11,MATCH(F$18,$B$4:$O$4,0),0)*INDEX('Equipment EF'!$B$4:$Y$9,MATCH(F$18,'Equipment EF'!$B$4:$B$9,0),MATCH($D28,'Equipment EF'!$B$4:$Y$4,0)+0)</f>
        <v>0.34539888949298819</v>
      </c>
      <c r="G28" s="102">
        <f>VLOOKUP($B28,$B$4:$O$11,MATCH(G$18,$B$4:$O$4,0),0)*INDEX('Equipment EF'!$B$4:$Y$9,MATCH(G$18,'Equipment EF'!$B$4:$B$9,0),MATCH($D28,'Equipment EF'!$B$4:$Y$4,0)+0)</f>
        <v>0.20148005716190506</v>
      </c>
      <c r="H28" s="102">
        <f>VLOOKUP($B28,$B$4:$O$11,MATCH(H$18,$B$4:$O$4,0),0)*INDEX('Equipment EF'!$B$4:$Y$9,MATCH(H$18,'Equipment EF'!$B$4:$B$9,0),MATCH($D28,'Equipment EF'!$B$4:$Y$4,0)+0)</f>
        <v>0</v>
      </c>
      <c r="I28" s="102">
        <f>VLOOKUP($B28,$B$4:$O$11,MATCH(I$18,$B$4:$O$4,0),0)*INDEX('Equipment EF'!$B$4:$Y$9,MATCH(I$18,'Equipment EF'!$B$4:$B$9,0),MATCH($D28,'Equipment EF'!$B$4:$Y$4,0)+0)</f>
        <v>0.8388870777631231</v>
      </c>
      <c r="J28" s="102">
        <f>VLOOKUP($B28,$B$4:$O$11,MATCH(J$18,$B$4:$O$4,0),0)*INDEX('Equipment EF'!$B$4:$Y$9,MATCH(J$18,'Equipment EF'!$B$4:$B$9,0),MATCH($D28,'Equipment EF'!$B$4:$Y$4,0)+8)</f>
        <v>1.5555066343477522</v>
      </c>
      <c r="K28" s="102">
        <f>VLOOKUP($B28,$B$4:$O$11,MATCH(K$18,$B$4:$O$4,0),0)*INDEX('Equipment EF'!$B$4:$Y$9,MATCH(K$18,'Equipment EF'!$B$4:$B$9,0),MATCH($D28,'Equipment EF'!$B$4:$Y$4,0)+8)</f>
        <v>2.5486407801510249</v>
      </c>
      <c r="L28" s="102">
        <f>VLOOKUP($B28,$B$4:$O$11,MATCH(L$18,$B$4:$O$4,0),0)*INDEX('Equipment EF'!$B$4:$Y$9,MATCH(L$18,'Equipment EF'!$B$4:$B$9,0),MATCH($D28,'Equipment EF'!$B$4:$Y$4,0)+8)</f>
        <v>0.67522076419872901</v>
      </c>
      <c r="M28" s="102">
        <f>VLOOKUP($B28,$B$4:$O$11,MATCH(M$18,$B$4:$O$4,0),0)*INDEX('Equipment EF'!$B$4:$Y$9,MATCH(M$18,'Equipment EF'!$B$4:$B$9,0),MATCH($D28,'Equipment EF'!$B$4:$Y$4,0)+8)</f>
        <v>0</v>
      </c>
      <c r="N28" s="102">
        <f>VLOOKUP($B28,$B$4:$O$11,MATCH(N$18,$B$4:$O$4,0),0)*INDEX('Equipment EF'!$B$4:$Y$9,MATCH(N$18,'Equipment EF'!$B$4:$B$9,0),MATCH($D28,'Equipment EF'!$B$4:$Y$4,0)+8)</f>
        <v>2.7142947869755156</v>
      </c>
      <c r="O28" s="102">
        <f>VLOOKUP($B28,$B$4:$O$11,MATCH(O$18,$B$4:$O$4,0),0)*INDEX('Equipment EF'!$B$4:$Y$9,MATCH(O$18,'Equipment EF'!$B$4:$B$9,0),MATCH($D28,'Equipment EF'!$B$4:$Y$4,0)+4)</f>
        <v>2.9852896140674718</v>
      </c>
      <c r="P28" s="102">
        <f>VLOOKUP($B28,$B$4:$O$11,MATCH(P$18,$B$4:$O$4,0),0)*INDEX('Equipment EF'!$B$4:$Y$9,MATCH(P$18,'Equipment EF'!$B$4:$B$9,0),MATCH($D28,'Equipment EF'!$B$4:$Y$4,0)+4)</f>
        <v>2.2294483814455233</v>
      </c>
      <c r="Q28" s="102">
        <f>VLOOKUP($B28,$B$4:$O$11,MATCH(Q$18,$B$4:$O$4,0),0)*INDEX('Equipment EF'!$B$4:$Y$9,MATCH(Q$18,'Equipment EF'!$B$4:$B$9,0),MATCH($D28,'Equipment EF'!$B$4:$Y$4,0)+4)</f>
        <v>1.5549396067016972</v>
      </c>
      <c r="R28" s="102">
        <f>VLOOKUP($B28,$B$4:$O$11,MATCH(R$18,$B$4:$O$4,0),0)*INDEX('Equipment EF'!$B$4:$Y$9,MATCH(R$18,'Equipment EF'!$B$4:$B$9,0),MATCH($D28,'Equipment EF'!$B$4:$Y$4,0)+4)</f>
        <v>0</v>
      </c>
      <c r="S28" s="102">
        <f>VLOOKUP($B28,$B$4:$O$11,MATCH(S$18,$B$4:$O$4,0),0)*INDEX('Equipment EF'!$B$4:$Y$9,MATCH(S$18,'Equipment EF'!$B$4:$B$9,0),MATCH($D28,'Equipment EF'!$B$4:$Y$4,0)+4)</f>
        <v>5.2994623929818445</v>
      </c>
      <c r="T28" s="102">
        <f>VLOOKUP($B28,$B$4:$O$11,MATCH(T$18,$B$4:$O$4,0),0)*INDEX('Equipment EF'!$B$4:$Y$9,MATCH(T$18,'Equipment EF'!$B$4:$B$9,0),MATCH($D28,'Equipment EF'!$B$4:$Y$4,0)+12)</f>
        <v>3.7091943632963356E-3</v>
      </c>
      <c r="U28" s="102">
        <f>VLOOKUP($B28,$B$4:$O$11,MATCH(U$18,$B$4:$O$4,0),0)*INDEX('Equipment EF'!$B$4:$Y$9,MATCH(U$18,'Equipment EF'!$B$4:$B$9,0),MATCH($D28,'Equipment EF'!$B$4:$Y$4,0)+12)</f>
        <v>4.8443573160733546E-3</v>
      </c>
      <c r="V28" s="102">
        <f>VLOOKUP($B28,$B$4:$O$11,MATCH(V$18,$B$4:$O$4,0),0)*INDEX('Equipment EF'!$B$4:$Y$9,MATCH(V$18,'Equipment EF'!$B$4:$B$9,0),MATCH($D28,'Equipment EF'!$B$4:$Y$4,0)+12)</f>
        <v>2.8188006431240096E-3</v>
      </c>
      <c r="W28" s="102">
        <f>VLOOKUP($B28,$B$4:$O$11,MATCH(W$18,$B$4:$O$4,0),0)*INDEX('Equipment EF'!$B$4:$Y$9,MATCH(W$18,'Equipment EF'!$B$4:$B$9,0),MATCH($D28,'Equipment EF'!$B$4:$Y$4,0)+12)</f>
        <v>0</v>
      </c>
      <c r="X28" s="102">
        <f>VLOOKUP($B28,$B$4:$O$11,MATCH(X$18,$B$4:$O$4,0),0)*INDEX('Equipment EF'!$B$4:$Y$9,MATCH(X$18,'Equipment EF'!$B$4:$B$9,0),MATCH($D28,'Equipment EF'!$B$4:$Y$4,0)+12)</f>
        <v>1.2792398191852508E-2</v>
      </c>
      <c r="Y28" s="102">
        <f>VLOOKUP($B28,$B$4:$O$11,MATCH(Y$18,$B$4:$O$4,0),0)*INDEX('Equipment EF'!$B$4:$Y$9,MATCH(Y$18,'Equipment EF'!$B$4:$B$9,0),MATCH($D28,'Equipment EF'!$B$4:$Y$4,0)+16)</f>
        <v>0.12084693040584847</v>
      </c>
      <c r="Z28" s="102">
        <f>VLOOKUP($B28,$B$4:$O$11,MATCH(Z$18,$B$4:$O$4,0),0)*INDEX('Equipment EF'!$B$4:$Y$9,MATCH(Z$18,'Equipment EF'!$B$4:$B$9,0),MATCH($D28,'Equipment EF'!$B$4:$Y$4,0)+16)</f>
        <v>0.11890498002157499</v>
      </c>
      <c r="AA28" s="102">
        <f>VLOOKUP($B28,$B$4:$O$11,MATCH(AA$18,$B$4:$O$4,0),0)*INDEX('Equipment EF'!$B$4:$Y$9,MATCH(AA$18,'Equipment EF'!$B$4:$B$9,0),MATCH($D28,'Equipment EF'!$B$4:$Y$4,0)+16)</f>
        <v>5.6075984113280672E-2</v>
      </c>
      <c r="AB28" s="102">
        <f>VLOOKUP($B28,$B$4:$O$11,MATCH(AB$18,$B$4:$O$4,0),0)*INDEX('Equipment EF'!$B$4:$Y$9,MATCH(AB$18,'Equipment EF'!$B$4:$B$9,0),MATCH($D28,'Equipment EF'!$B$4:$Y$4,0)+16)</f>
        <v>0</v>
      </c>
      <c r="AC28" s="102">
        <f>VLOOKUP($B28,$B$4:$O$11,MATCH(AC$18,$B$4:$O$4,0),0)*INDEX('Equipment EF'!$B$4:$Y$9,MATCH(AC$18,'Equipment EF'!$B$4:$B$9,0),MATCH($D28,'Equipment EF'!$B$4:$Y$4,0)+16)</f>
        <v>0.19023142006855551</v>
      </c>
      <c r="AD28" s="102">
        <f>Y28*PMSIZE!$F$96</f>
        <v>0.1111791759733806</v>
      </c>
      <c r="AE28" s="102">
        <f>Z28*PMSIZE!$F$96</f>
        <v>0.10939258161984899</v>
      </c>
      <c r="AF28" s="102">
        <f>AA28*PMSIZE!$F$96</f>
        <v>5.1589905384218218E-2</v>
      </c>
      <c r="AG28" s="102">
        <f>AB28*PMSIZE!$F$96</f>
        <v>0</v>
      </c>
      <c r="AH28" s="102">
        <f>AC28*PMSIZE!$F$96</f>
        <v>0.17501290646307108</v>
      </c>
    </row>
    <row r="29" spans="1:34" ht="12.7">
      <c r="A29" s="16"/>
      <c r="B29" s="76">
        <v>6</v>
      </c>
      <c r="C29" s="78" t="s">
        <v>321</v>
      </c>
      <c r="D29" s="80">
        <v>2015</v>
      </c>
      <c r="E29" s="103">
        <f>VLOOKUP($B29,$B$4:$O$11,MATCH(E$18,$B$4:$O$4,0),0)*INDEX('Equipment EF'!$B$4:$Y$9,MATCH(E$18,'Equipment EF'!$B$4:$B$9,0),MATCH($D29,'Equipment EF'!$B$4:$Y$4,0)+0)</f>
        <v>0.20853012513836888</v>
      </c>
      <c r="F29" s="103">
        <f>VLOOKUP($B29,$B$4:$O$11,MATCH(F$18,$B$4:$O$4,0),0)*INDEX('Equipment EF'!$B$4:$Y$9,MATCH(F$18,'Equipment EF'!$B$4:$B$9,0),MATCH($D29,'Equipment EF'!$B$4:$Y$4,0)+0)</f>
        <v>0.20334680429352242</v>
      </c>
      <c r="G29" s="103">
        <f>VLOOKUP($B29,$B$4:$O$11,MATCH(G$18,$B$4:$O$4,0),0)*INDEX('Equipment EF'!$B$4:$Y$9,MATCH(G$18,'Equipment EF'!$B$4:$B$9,0),MATCH($D29,'Equipment EF'!$B$4:$Y$4,0)+0)</f>
        <v>0.11111230138865982</v>
      </c>
      <c r="H29" s="103">
        <f>VLOOKUP($B29,$B$4:$O$11,MATCH(H$18,$B$4:$O$4,0),0)*INDEX('Equipment EF'!$B$4:$Y$9,MATCH(H$18,'Equipment EF'!$B$4:$B$9,0),MATCH($D29,'Equipment EF'!$B$4:$Y$4,0)+0)</f>
        <v>0</v>
      </c>
      <c r="I29" s="103">
        <f>VLOOKUP($B29,$B$4:$O$11,MATCH(I$18,$B$4:$O$4,0),0)*INDEX('Equipment EF'!$B$4:$Y$9,MATCH(I$18,'Equipment EF'!$B$4:$B$9,0),MATCH($D29,'Equipment EF'!$B$4:$Y$4,0)+0)</f>
        <v>0.9387806921082098</v>
      </c>
      <c r="J29" s="103">
        <f>VLOOKUP($B29,$B$4:$O$11,MATCH(J$18,$B$4:$O$4,0),0)*INDEX('Equipment EF'!$B$4:$Y$9,MATCH(J$18,'Equipment EF'!$B$4:$B$9,0),MATCH($D29,'Equipment EF'!$B$4:$Y$4,0)+8)</f>
        <v>0.88187367941939476</v>
      </c>
      <c r="K29" s="103">
        <f>VLOOKUP($B29,$B$4:$O$11,MATCH(K$18,$B$4:$O$4,0),0)*INDEX('Equipment EF'!$B$4:$Y$9,MATCH(K$18,'Equipment EF'!$B$4:$B$9,0),MATCH($D29,'Equipment EF'!$B$4:$Y$4,0)+8)</f>
        <v>1.2766335679048428</v>
      </c>
      <c r="L29" s="103">
        <f>VLOOKUP($B29,$B$4:$O$11,MATCH(L$18,$B$4:$O$4,0),0)*INDEX('Equipment EF'!$B$4:$Y$9,MATCH(L$18,'Equipment EF'!$B$4:$B$9,0),MATCH($D29,'Equipment EF'!$B$4:$Y$4,0)+8)</f>
        <v>0.37073808620684057</v>
      </c>
      <c r="M29" s="103">
        <f>VLOOKUP($B29,$B$4:$O$11,MATCH(M$18,$B$4:$O$4,0),0)*INDEX('Equipment EF'!$B$4:$Y$9,MATCH(M$18,'Equipment EF'!$B$4:$B$9,0),MATCH($D29,'Equipment EF'!$B$4:$Y$4,0)+8)</f>
        <v>0</v>
      </c>
      <c r="N29" s="103">
        <f>VLOOKUP($B29,$B$4:$O$11,MATCH(N$18,$B$4:$O$4,0),0)*INDEX('Equipment EF'!$B$4:$Y$9,MATCH(N$18,'Equipment EF'!$B$4:$B$9,0),MATCH($D29,'Equipment EF'!$B$4:$Y$4,0)+8)</f>
        <v>2.8441505768329218</v>
      </c>
      <c r="O29" s="103">
        <f>VLOOKUP($B29,$B$4:$O$11,MATCH(O$18,$B$4:$O$4,0),0)*INDEX('Equipment EF'!$B$4:$Y$9,MATCH(O$18,'Equipment EF'!$B$4:$B$9,0),MATCH($D29,'Equipment EF'!$B$4:$Y$4,0)+4)</f>
        <v>1.7086408817279217</v>
      </c>
      <c r="P29" s="103">
        <f>VLOOKUP($B29,$B$4:$O$11,MATCH(P$18,$B$4:$O$4,0),0)*INDEX('Equipment EF'!$B$4:$Y$9,MATCH(P$18,'Equipment EF'!$B$4:$B$9,0),MATCH($D29,'Equipment EF'!$B$4:$Y$4,0)+4)</f>
        <v>1.4309413729000682</v>
      </c>
      <c r="Q29" s="103">
        <f>VLOOKUP($B29,$B$4:$O$11,MATCH(Q$18,$B$4:$O$4,0),0)*INDEX('Equipment EF'!$B$4:$Y$9,MATCH(Q$18,'Equipment EF'!$B$4:$B$9,0),MATCH($D29,'Equipment EF'!$B$4:$Y$4,0)+4)</f>
        <v>0.94479675299669663</v>
      </c>
      <c r="R29" s="103">
        <f>VLOOKUP($B29,$B$4:$O$11,MATCH(R$18,$B$4:$O$4,0),0)*INDEX('Equipment EF'!$B$4:$Y$9,MATCH(R$18,'Equipment EF'!$B$4:$B$9,0),MATCH($D29,'Equipment EF'!$B$4:$Y$4,0)+4)</f>
        <v>0</v>
      </c>
      <c r="S29" s="103">
        <f>VLOOKUP($B29,$B$4:$O$11,MATCH(S$18,$B$4:$O$4,0),0)*INDEX('Equipment EF'!$B$4:$Y$9,MATCH(S$18,'Equipment EF'!$B$4:$B$9,0),MATCH($D29,'Equipment EF'!$B$4:$Y$4,0)+4)</f>
        <v>6.8116876077581781</v>
      </c>
      <c r="T29" s="103">
        <f>VLOOKUP($B29,$B$4:$O$11,MATCH(T$18,$B$4:$O$4,0),0)*INDEX('Equipment EF'!$B$4:$Y$9,MATCH(T$18,'Equipment EF'!$B$4:$B$9,0),MATCH($D29,'Equipment EF'!$B$4:$Y$4,0)+12)</f>
        <v>1.8545979152588563E-3</v>
      </c>
      <c r="U29" s="103">
        <f>VLOOKUP($B29,$B$4:$O$11,MATCH(U$18,$B$4:$O$4,0),0)*INDEX('Equipment EF'!$B$4:$Y$9,MATCH(U$18,'Equipment EF'!$B$4:$B$9,0),MATCH($D29,'Equipment EF'!$B$4:$Y$4,0)+12)</f>
        <v>2.422179396914163E-3</v>
      </c>
      <c r="V29" s="103">
        <f>VLOOKUP($B29,$B$4:$O$11,MATCH(V$18,$B$4:$O$4,0),0)*INDEX('Equipment EF'!$B$4:$Y$9,MATCH(V$18,'Equipment EF'!$B$4:$B$9,0),MATCH($D29,'Equipment EF'!$B$4:$Y$4,0)+12)</f>
        <v>1.4094003185360477E-3</v>
      </c>
      <c r="W29" s="103">
        <f>VLOOKUP($B29,$B$4:$O$11,MATCH(W$18,$B$4:$O$4,0),0)*INDEX('Equipment EF'!$B$4:$Y$9,MATCH(W$18,'Equipment EF'!$B$4:$B$9,0),MATCH($D29,'Equipment EF'!$B$4:$Y$4,0)+12)</f>
        <v>0</v>
      </c>
      <c r="X29" s="103">
        <f>VLOOKUP($B29,$B$4:$O$11,MATCH(X$18,$B$4:$O$4,0),0)*INDEX('Equipment EF'!$B$4:$Y$9,MATCH(X$18,'Equipment EF'!$B$4:$B$9,0),MATCH($D29,'Equipment EF'!$B$4:$Y$4,0)+12)</f>
        <v>1.2792395647174448E-2</v>
      </c>
      <c r="Y29" s="103">
        <f>VLOOKUP($B29,$B$4:$O$11,MATCH(Y$18,$B$4:$O$4,0),0)*INDEX('Equipment EF'!$B$4:$Y$9,MATCH(Y$18,'Equipment EF'!$B$4:$B$9,0),MATCH($D29,'Equipment EF'!$B$4:$Y$4,0)+16)</f>
        <v>7.0010400668362865E-2</v>
      </c>
      <c r="Z29" s="103">
        <f>VLOOKUP($B29,$B$4:$O$11,MATCH(Z$18,$B$4:$O$4,0),0)*INDEX('Equipment EF'!$B$4:$Y$9,MATCH(Z$18,'Equipment EF'!$B$4:$B$9,0),MATCH($D29,'Equipment EF'!$B$4:$Y$4,0)+16)</f>
        <v>7.8427651590901287E-2</v>
      </c>
      <c r="AA29" s="103">
        <f>VLOOKUP($B29,$B$4:$O$11,MATCH(AA$18,$B$4:$O$4,0),0)*INDEX('Equipment EF'!$B$4:$Y$9,MATCH(AA$18,'Equipment EF'!$B$4:$B$9,0),MATCH($D29,'Equipment EF'!$B$4:$Y$4,0)+16)</f>
        <v>3.4005996821857648E-2</v>
      </c>
      <c r="AB29" s="103">
        <f>VLOOKUP($B29,$B$4:$O$11,MATCH(AB$18,$B$4:$O$4,0),0)*INDEX('Equipment EF'!$B$4:$Y$9,MATCH(AB$18,'Equipment EF'!$B$4:$B$9,0),MATCH($D29,'Equipment EF'!$B$4:$Y$4,0)+16)</f>
        <v>0</v>
      </c>
      <c r="AC29" s="103">
        <f>VLOOKUP($B29,$B$4:$O$11,MATCH(AC$18,$B$4:$O$4,0),0)*INDEX('Equipment EF'!$B$4:$Y$9,MATCH(AC$18,'Equipment EF'!$B$4:$B$9,0),MATCH($D29,'Equipment EF'!$B$4:$Y$4,0)+16)</f>
        <v>0.24220674798429154</v>
      </c>
      <c r="AD29" s="103">
        <f>Y29*PMSIZE!$F$96</f>
        <v>6.4409568614893845E-2</v>
      </c>
      <c r="AE29" s="103">
        <f>Z29*PMSIZE!$F$96</f>
        <v>7.215343946362919E-2</v>
      </c>
      <c r="AF29" s="103">
        <f>AA29*PMSIZE!$F$96</f>
        <v>3.1285517076109035E-2</v>
      </c>
      <c r="AG29" s="103">
        <f>AB29*PMSIZE!$F$96</f>
        <v>0</v>
      </c>
      <c r="AH29" s="103">
        <f>AC29*PMSIZE!$F$96</f>
        <v>0.22283020814554821</v>
      </c>
    </row>
    <row r="30" spans="1:34" ht="12.7">
      <c r="A30" s="16"/>
      <c r="B30" s="76">
        <v>6</v>
      </c>
      <c r="C30" s="78" t="s">
        <v>321</v>
      </c>
      <c r="D30" s="80">
        <v>2016</v>
      </c>
      <c r="E30" s="104">
        <f>VLOOKUP($B30,$B$4:$O$11,MATCH(E$18,$B$4:$O$4,0),0)*INDEX('Equipment EF'!$B$4:$Y$9,MATCH(E$18,'Equipment EF'!$B$4:$B$9,0),MATCH($D30,'Equipment EF'!$B$4:$Y$4,0)+0)</f>
        <v>0.19882738024319135</v>
      </c>
      <c r="F30" s="104">
        <f>VLOOKUP($B30,$B$4:$O$11,MATCH(F$18,$B$4:$O$4,0),0)*INDEX('Equipment EF'!$B$4:$Y$9,MATCH(F$18,'Equipment EF'!$B$4:$B$9,0),MATCH($D30,'Equipment EF'!$B$4:$Y$4,0)+0)</f>
        <v>0.18784735795321914</v>
      </c>
      <c r="G30" s="104">
        <f>VLOOKUP($B30,$B$4:$O$11,MATCH(G$18,$B$4:$O$4,0),0)*INDEX('Equipment EF'!$B$4:$Y$9,MATCH(G$18,'Equipment EF'!$B$4:$B$9,0),MATCH($D30,'Equipment EF'!$B$4:$Y$4,0)+0)</f>
        <v>0.1057449202760057</v>
      </c>
      <c r="H30" s="104">
        <f>VLOOKUP($B30,$B$4:$O$11,MATCH(H$18,$B$4:$O$4,0),0)*INDEX('Equipment EF'!$B$4:$Y$9,MATCH(H$18,'Equipment EF'!$B$4:$B$9,0),MATCH($D30,'Equipment EF'!$B$4:$Y$4,0)+0)</f>
        <v>0</v>
      </c>
      <c r="I30" s="104">
        <f>VLOOKUP($B30,$B$4:$O$11,MATCH(I$18,$B$4:$O$4,0),0)*INDEX('Equipment EF'!$B$4:$Y$9,MATCH(I$18,'Equipment EF'!$B$4:$B$9,0),MATCH($D30,'Equipment EF'!$B$4:$Y$4,0)+0)</f>
        <v>0.88871676762729324</v>
      </c>
      <c r="J30" s="104">
        <f>VLOOKUP($B30,$B$4:$O$11,MATCH(J$18,$B$4:$O$4,0),0)*INDEX('Equipment EF'!$B$4:$Y$9,MATCH(J$18,'Equipment EF'!$B$4:$B$9,0),MATCH($D30,'Equipment EF'!$B$4:$Y$4,0)+8)</f>
        <v>0.82729142055910965</v>
      </c>
      <c r="K30" s="104">
        <f>VLOOKUP($B30,$B$4:$O$11,MATCH(K$18,$B$4:$O$4,0),0)*INDEX('Equipment EF'!$B$4:$Y$9,MATCH(K$18,'Equipment EF'!$B$4:$B$9,0),MATCH($D30,'Equipment EF'!$B$4:$Y$4,0)+8)</f>
        <v>1.2754314207012465</v>
      </c>
      <c r="L30" s="104">
        <f>VLOOKUP($B30,$B$4:$O$11,MATCH(L$18,$B$4:$O$4,0),0)*INDEX('Equipment EF'!$B$4:$Y$9,MATCH(L$18,'Equipment EF'!$B$4:$B$9,0),MATCH($D30,'Equipment EF'!$B$4:$Y$4,0)+8)</f>
        <v>0.35247672935665297</v>
      </c>
      <c r="M30" s="104">
        <f>VLOOKUP($B30,$B$4:$O$11,MATCH(M$18,$B$4:$O$4,0),0)*INDEX('Equipment EF'!$B$4:$Y$9,MATCH(M$18,'Equipment EF'!$B$4:$B$9,0),MATCH($D30,'Equipment EF'!$B$4:$Y$4,0)+8)</f>
        <v>0</v>
      </c>
      <c r="N30" s="104">
        <f>VLOOKUP($B30,$B$4:$O$11,MATCH(N$18,$B$4:$O$4,0),0)*INDEX('Equipment EF'!$B$4:$Y$9,MATCH(N$18,'Equipment EF'!$B$4:$B$9,0),MATCH($D30,'Equipment EF'!$B$4:$Y$4,0)+8)</f>
        <v>2.771419431079067</v>
      </c>
      <c r="O30" s="104">
        <f>VLOOKUP($B30,$B$4:$O$11,MATCH(O$18,$B$4:$O$4,0),0)*INDEX('Equipment EF'!$B$4:$Y$9,MATCH(O$18,'Equipment EF'!$B$4:$B$9,0),MATCH($D30,'Equipment EF'!$B$4:$Y$4,0)+4)</f>
        <v>1.5980094743983482</v>
      </c>
      <c r="P30" s="104">
        <f>VLOOKUP($B30,$B$4:$O$11,MATCH(P$18,$B$4:$O$4,0),0)*INDEX('Equipment EF'!$B$4:$Y$9,MATCH(P$18,'Equipment EF'!$B$4:$B$9,0),MATCH($D30,'Equipment EF'!$B$4:$Y$4,0)+4)</f>
        <v>1.2674987254306922</v>
      </c>
      <c r="Q30" s="104">
        <f>VLOOKUP($B30,$B$4:$O$11,MATCH(Q$18,$B$4:$O$4,0),0)*INDEX('Equipment EF'!$B$4:$Y$9,MATCH(Q$18,'Equipment EF'!$B$4:$B$9,0),MATCH($D30,'Equipment EF'!$B$4:$Y$4,0)+4)</f>
        <v>0.8585203529663642</v>
      </c>
      <c r="R30" s="104">
        <f>VLOOKUP($B30,$B$4:$O$11,MATCH(R$18,$B$4:$O$4,0),0)*INDEX('Equipment EF'!$B$4:$Y$9,MATCH(R$18,'Equipment EF'!$B$4:$B$9,0),MATCH($D30,'Equipment EF'!$B$4:$Y$4,0)+4)</f>
        <v>0</v>
      </c>
      <c r="S30" s="104">
        <f>VLOOKUP($B30,$B$4:$O$11,MATCH(S$18,$B$4:$O$4,0),0)*INDEX('Equipment EF'!$B$4:$Y$9,MATCH(S$18,'Equipment EF'!$B$4:$B$9,0),MATCH($D30,'Equipment EF'!$B$4:$Y$4,0)+4)</f>
        <v>6.0239943673334162</v>
      </c>
      <c r="T30" s="104">
        <f>VLOOKUP($B30,$B$4:$O$11,MATCH(T$18,$B$4:$O$4,0),0)*INDEX('Equipment EF'!$B$4:$Y$9,MATCH(T$18,'Equipment EF'!$B$4:$B$9,0),MATCH($D30,'Equipment EF'!$B$4:$Y$4,0)+12)</f>
        <v>1.8545978087376759E-3</v>
      </c>
      <c r="U30" s="104">
        <f>VLOOKUP($B30,$B$4:$O$11,MATCH(U$18,$B$4:$O$4,0),0)*INDEX('Equipment EF'!$B$4:$Y$9,MATCH(U$18,'Equipment EF'!$B$4:$B$9,0),MATCH($D30,'Equipment EF'!$B$4:$Y$4,0)+12)</f>
        <v>2.4221791867033945E-3</v>
      </c>
      <c r="V30" s="104">
        <f>VLOOKUP($B30,$B$4:$O$11,MATCH(V$18,$B$4:$O$4,0),0)*INDEX('Equipment EF'!$B$4:$Y$9,MATCH(V$18,'Equipment EF'!$B$4:$B$9,0),MATCH($D30,'Equipment EF'!$B$4:$Y$4,0)+12)</f>
        <v>1.4094000482248903E-3</v>
      </c>
      <c r="W30" s="104">
        <f>VLOOKUP($B30,$B$4:$O$11,MATCH(W$18,$B$4:$O$4,0),0)*INDEX('Equipment EF'!$B$4:$Y$9,MATCH(W$18,'Equipment EF'!$B$4:$B$9,0),MATCH($D30,'Equipment EF'!$B$4:$Y$4,0)+12)</f>
        <v>0</v>
      </c>
      <c r="X30" s="104">
        <f>VLOOKUP($B30,$B$4:$O$11,MATCH(X$18,$B$4:$O$4,0),0)*INDEX('Equipment EF'!$B$4:$Y$9,MATCH(X$18,'Equipment EF'!$B$4:$B$9,0),MATCH($D30,'Equipment EF'!$B$4:$Y$4,0)+12)</f>
        <v>1.2792392748842134E-2</v>
      </c>
      <c r="Y30" s="104">
        <f>VLOOKUP($B30,$B$4:$O$11,MATCH(Y$18,$B$4:$O$4,0),0)*INDEX('Equipment EF'!$B$4:$Y$9,MATCH(Y$18,'Equipment EF'!$B$4:$B$9,0),MATCH($D30,'Equipment EF'!$B$4:$Y$4,0)+16)</f>
        <v>6.5081953604790965E-2</v>
      </c>
      <c r="Z30" s="104">
        <f>VLOOKUP($B30,$B$4:$O$11,MATCH(Z$18,$B$4:$O$4,0),0)*INDEX('Equipment EF'!$B$4:$Y$9,MATCH(Z$18,'Equipment EF'!$B$4:$B$9,0),MATCH($D30,'Equipment EF'!$B$4:$Y$4,0)+16)</f>
        <v>6.8728340258648865E-2</v>
      </c>
      <c r="AA30" s="104">
        <f>VLOOKUP($B30,$B$4:$O$11,MATCH(AA$18,$B$4:$O$4,0),0)*INDEX('Equipment EF'!$B$4:$Y$9,MATCH(AA$18,'Equipment EF'!$B$4:$B$9,0),MATCH($D30,'Equipment EF'!$B$4:$Y$4,0)+16)</f>
        <v>3.0896459098109202E-2</v>
      </c>
      <c r="AB30" s="104">
        <f>VLOOKUP($B30,$B$4:$O$11,MATCH(AB$18,$B$4:$O$4,0),0)*INDEX('Equipment EF'!$B$4:$Y$9,MATCH(AB$18,'Equipment EF'!$B$4:$B$9,0),MATCH($D30,'Equipment EF'!$B$4:$Y$4,0)+16)</f>
        <v>0</v>
      </c>
      <c r="AC30" s="104">
        <f>VLOOKUP($B30,$B$4:$O$11,MATCH(AC$18,$B$4:$O$4,0),0)*INDEX('Equipment EF'!$B$4:$Y$9,MATCH(AC$18,'Equipment EF'!$B$4:$B$9,0),MATCH($D30,'Equipment EF'!$B$4:$Y$4,0)+16)</f>
        <v>0.21506576606426422</v>
      </c>
      <c r="AD30" s="104">
        <f>Y30*PMSIZE!$F$96</f>
        <v>5.9875397316407689E-2</v>
      </c>
      <c r="AE30" s="104">
        <f>Z30*PMSIZE!$F$96</f>
        <v>6.3230073037956955E-2</v>
      </c>
      <c r="AF30" s="104">
        <f>AA30*PMSIZE!$F$96</f>
        <v>2.8424742370260467E-2</v>
      </c>
      <c r="AG30" s="104">
        <f>AB30*PMSIZE!$F$96</f>
        <v>0</v>
      </c>
      <c r="AH30" s="104">
        <f>AC30*PMSIZE!$F$96</f>
        <v>0.19786050477912309</v>
      </c>
    </row>
    <row r="31" spans="1:34" ht="12.7">
      <c r="A31" s="16"/>
      <c r="B31" s="77">
        <v>6</v>
      </c>
      <c r="C31" s="79" t="s">
        <v>321</v>
      </c>
      <c r="D31" s="81">
        <v>2017</v>
      </c>
      <c r="E31" s="102">
        <f>VLOOKUP($B31,$B$4:$O$11,MATCH(E$18,$B$4:$O$4,0),0)*INDEX('Equipment EF'!$B$4:$Y$9,MATCH(E$18,'Equipment EF'!$B$4:$B$9,0),MATCH($D31,'Equipment EF'!$B$4:$Y$4,0)+0)</f>
        <v>0.18941204536953829</v>
      </c>
      <c r="F31" s="102">
        <f>VLOOKUP($B31,$B$4:$O$11,MATCH(F$18,$B$4:$O$4,0),0)*INDEX('Equipment EF'!$B$4:$Y$9,MATCH(F$18,'Equipment EF'!$B$4:$B$9,0),MATCH($D31,'Equipment EF'!$B$4:$Y$4,0)+0)</f>
        <v>0.1726994447464941</v>
      </c>
      <c r="G31" s="102">
        <f>VLOOKUP($B31,$B$4:$O$11,MATCH(G$18,$B$4:$O$4,0),0)*INDEX('Equipment EF'!$B$4:$Y$9,MATCH(G$18,'Equipment EF'!$B$4:$B$9,0),MATCH($D31,'Equipment EF'!$B$4:$Y$4,0)+0)</f>
        <v>0.10074002858095253</v>
      </c>
      <c r="H31" s="102">
        <f>VLOOKUP($B31,$B$4:$O$11,MATCH(H$18,$B$4:$O$4,0),0)*INDEX('Equipment EF'!$B$4:$Y$9,MATCH(H$18,'Equipment EF'!$B$4:$B$9,0),MATCH($D31,'Equipment EF'!$B$4:$Y$4,0)+0)</f>
        <v>0</v>
      </c>
      <c r="I31" s="102">
        <f>VLOOKUP($B31,$B$4:$O$11,MATCH(I$18,$B$4:$O$4,0),0)*INDEX('Equipment EF'!$B$4:$Y$9,MATCH(I$18,'Equipment EF'!$B$4:$B$9,0),MATCH($D31,'Equipment EF'!$B$4:$Y$4,0)+0)</f>
        <v>0.8388870777631231</v>
      </c>
      <c r="J31" s="102">
        <f>VLOOKUP($B31,$B$4:$O$11,MATCH(J$18,$B$4:$O$4,0),0)*INDEX('Equipment EF'!$B$4:$Y$9,MATCH(J$18,'Equipment EF'!$B$4:$B$9,0),MATCH($D31,'Equipment EF'!$B$4:$Y$4,0)+8)</f>
        <v>0.77775331717387608</v>
      </c>
      <c r="K31" s="102">
        <f>VLOOKUP($B31,$B$4:$O$11,MATCH(K$18,$B$4:$O$4,0),0)*INDEX('Equipment EF'!$B$4:$Y$9,MATCH(K$18,'Equipment EF'!$B$4:$B$9,0),MATCH($D31,'Equipment EF'!$B$4:$Y$4,0)+8)</f>
        <v>1.2743203900755125</v>
      </c>
      <c r="L31" s="102">
        <f>VLOOKUP($B31,$B$4:$O$11,MATCH(L$18,$B$4:$O$4,0),0)*INDEX('Equipment EF'!$B$4:$Y$9,MATCH(L$18,'Equipment EF'!$B$4:$B$9,0),MATCH($D31,'Equipment EF'!$B$4:$Y$4,0)+8)</f>
        <v>0.3376103820993645</v>
      </c>
      <c r="M31" s="102">
        <f>VLOOKUP($B31,$B$4:$O$11,MATCH(M$18,$B$4:$O$4,0),0)*INDEX('Equipment EF'!$B$4:$Y$9,MATCH(M$18,'Equipment EF'!$B$4:$B$9,0),MATCH($D31,'Equipment EF'!$B$4:$Y$4,0)+8)</f>
        <v>0</v>
      </c>
      <c r="N31" s="102">
        <f>VLOOKUP($B31,$B$4:$O$11,MATCH(N$18,$B$4:$O$4,0),0)*INDEX('Equipment EF'!$B$4:$Y$9,MATCH(N$18,'Equipment EF'!$B$4:$B$9,0),MATCH($D31,'Equipment EF'!$B$4:$Y$4,0)+8)</f>
        <v>2.7142947869755156</v>
      </c>
      <c r="O31" s="102">
        <f>VLOOKUP($B31,$B$4:$O$11,MATCH(O$18,$B$4:$O$4,0),0)*INDEX('Equipment EF'!$B$4:$Y$9,MATCH(O$18,'Equipment EF'!$B$4:$B$9,0),MATCH($D31,'Equipment EF'!$B$4:$Y$4,0)+4)</f>
        <v>1.4926448070337359</v>
      </c>
      <c r="P31" s="102">
        <f>VLOOKUP($B31,$B$4:$O$11,MATCH(P$18,$B$4:$O$4,0),0)*INDEX('Equipment EF'!$B$4:$Y$9,MATCH(P$18,'Equipment EF'!$B$4:$B$9,0),MATCH($D31,'Equipment EF'!$B$4:$Y$4,0)+4)</f>
        <v>1.1147241907227616</v>
      </c>
      <c r="Q31" s="102">
        <f>VLOOKUP($B31,$B$4:$O$11,MATCH(Q$18,$B$4:$O$4,0),0)*INDEX('Equipment EF'!$B$4:$Y$9,MATCH(Q$18,'Equipment EF'!$B$4:$B$9,0),MATCH($D31,'Equipment EF'!$B$4:$Y$4,0)+4)</f>
        <v>0.77746980335084859</v>
      </c>
      <c r="R31" s="102">
        <f>VLOOKUP($B31,$B$4:$O$11,MATCH(R$18,$B$4:$O$4,0),0)*INDEX('Equipment EF'!$B$4:$Y$9,MATCH(R$18,'Equipment EF'!$B$4:$B$9,0),MATCH($D31,'Equipment EF'!$B$4:$Y$4,0)+4)</f>
        <v>0</v>
      </c>
      <c r="S31" s="102">
        <f>VLOOKUP($B31,$B$4:$O$11,MATCH(S$18,$B$4:$O$4,0),0)*INDEX('Equipment EF'!$B$4:$Y$9,MATCH(S$18,'Equipment EF'!$B$4:$B$9,0),MATCH($D31,'Equipment EF'!$B$4:$Y$4,0)+4)</f>
        <v>5.2994623929818445</v>
      </c>
      <c r="T31" s="102">
        <f>VLOOKUP($B31,$B$4:$O$11,MATCH(T$18,$B$4:$O$4,0),0)*INDEX('Equipment EF'!$B$4:$Y$9,MATCH(T$18,'Equipment EF'!$B$4:$B$9,0),MATCH($D31,'Equipment EF'!$B$4:$Y$4,0)+12)</f>
        <v>1.8545971816481678E-3</v>
      </c>
      <c r="U31" s="102">
        <f>VLOOKUP($B31,$B$4:$O$11,MATCH(U$18,$B$4:$O$4,0),0)*INDEX('Equipment EF'!$B$4:$Y$9,MATCH(U$18,'Equipment EF'!$B$4:$B$9,0),MATCH($D31,'Equipment EF'!$B$4:$Y$4,0)+12)</f>
        <v>2.4221786580366773E-3</v>
      </c>
      <c r="V31" s="102">
        <f>VLOOKUP($B31,$B$4:$O$11,MATCH(V$18,$B$4:$O$4,0),0)*INDEX('Equipment EF'!$B$4:$Y$9,MATCH(V$18,'Equipment EF'!$B$4:$B$9,0),MATCH($D31,'Equipment EF'!$B$4:$Y$4,0)+12)</f>
        <v>1.4094003215620048E-3</v>
      </c>
      <c r="W31" s="102">
        <f>VLOOKUP($B31,$B$4:$O$11,MATCH(W$18,$B$4:$O$4,0),0)*INDEX('Equipment EF'!$B$4:$Y$9,MATCH(W$18,'Equipment EF'!$B$4:$B$9,0),MATCH($D31,'Equipment EF'!$B$4:$Y$4,0)+12)</f>
        <v>0</v>
      </c>
      <c r="X31" s="102">
        <f>VLOOKUP($B31,$B$4:$O$11,MATCH(X$18,$B$4:$O$4,0),0)*INDEX('Equipment EF'!$B$4:$Y$9,MATCH(X$18,'Equipment EF'!$B$4:$B$9,0),MATCH($D31,'Equipment EF'!$B$4:$Y$4,0)+12)</f>
        <v>1.2792398191852508E-2</v>
      </c>
      <c r="Y31" s="102">
        <f>VLOOKUP($B31,$B$4:$O$11,MATCH(Y$18,$B$4:$O$4,0),0)*INDEX('Equipment EF'!$B$4:$Y$9,MATCH(Y$18,'Equipment EF'!$B$4:$B$9,0),MATCH($D31,'Equipment EF'!$B$4:$Y$4,0)+16)</f>
        <v>6.0423465202924236E-2</v>
      </c>
      <c r="Z31" s="102">
        <f>VLOOKUP($B31,$B$4:$O$11,MATCH(Z$18,$B$4:$O$4,0),0)*INDEX('Equipment EF'!$B$4:$Y$9,MATCH(Z$18,'Equipment EF'!$B$4:$B$9,0),MATCH($D31,'Equipment EF'!$B$4:$Y$4,0)+16)</f>
        <v>5.9452490010787493E-2</v>
      </c>
      <c r="AA31" s="102">
        <f>VLOOKUP($B31,$B$4:$O$11,MATCH(AA$18,$B$4:$O$4,0),0)*INDEX('Equipment EF'!$B$4:$Y$9,MATCH(AA$18,'Equipment EF'!$B$4:$B$9,0),MATCH($D31,'Equipment EF'!$B$4:$Y$4,0)+16)</f>
        <v>2.8037992056640336E-2</v>
      </c>
      <c r="AB31" s="102">
        <f>VLOOKUP($B31,$B$4:$O$11,MATCH(AB$18,$B$4:$O$4,0),0)*INDEX('Equipment EF'!$B$4:$Y$9,MATCH(AB$18,'Equipment EF'!$B$4:$B$9,0),MATCH($D31,'Equipment EF'!$B$4:$Y$4,0)+16)</f>
        <v>0</v>
      </c>
      <c r="AC31" s="102">
        <f>VLOOKUP($B31,$B$4:$O$11,MATCH(AC$18,$B$4:$O$4,0),0)*INDEX('Equipment EF'!$B$4:$Y$9,MATCH(AC$18,'Equipment EF'!$B$4:$B$9,0),MATCH($D31,'Equipment EF'!$B$4:$Y$4,0)+16)</f>
        <v>0.19023142006855551</v>
      </c>
      <c r="AD31" s="102">
        <f>Y31*PMSIZE!$F$96</f>
        <v>5.5589587986690302E-2</v>
      </c>
      <c r="AE31" s="102">
        <f>Z31*PMSIZE!$F$96</f>
        <v>5.4696290809924497E-2</v>
      </c>
      <c r="AF31" s="102">
        <f>AA31*PMSIZE!$F$96</f>
        <v>2.5794952692109109E-2</v>
      </c>
      <c r="AG31" s="102">
        <f>AB31*PMSIZE!$F$96</f>
        <v>0</v>
      </c>
      <c r="AH31" s="102">
        <f>AC31*PMSIZE!$F$96</f>
        <v>0.17501290646307108</v>
      </c>
    </row>
    <row r="32" spans="1:34" ht="12.7">
      <c r="A32" s="16"/>
      <c r="B32" s="77">
        <v>7</v>
      </c>
      <c r="C32" s="79" t="s">
        <v>310</v>
      </c>
      <c r="D32" s="81">
        <v>2017</v>
      </c>
      <c r="E32" s="101">
        <f>VLOOKUP($B32,$B$4:$O$11,MATCH(E$18,$B$4:$O$4,0),0)*INDEX('Equipment EF'!$B$4:$Y$9,MATCH(E$18,'Equipment EF'!$B$4:$B$9,0),MATCH($D32,'Equipment EF'!$B$4:$Y$4,0)+0)</f>
        <v>0.18941204536953829</v>
      </c>
      <c r="F32" s="101">
        <f>VLOOKUP($B32,$B$4:$O$11,MATCH(F$18,$B$4:$O$4,0),0)*INDEX('Equipment EF'!$B$4:$Y$9,MATCH(F$18,'Equipment EF'!$B$4:$B$9,0),MATCH($D32,'Equipment EF'!$B$4:$Y$4,0)+0)</f>
        <v>8.6349722373247048E-2</v>
      </c>
      <c r="G32" s="101">
        <f>VLOOKUP($B32,$B$4:$O$11,MATCH(G$18,$B$4:$O$4,0),0)*INDEX('Equipment EF'!$B$4:$Y$9,MATCH(G$18,'Equipment EF'!$B$4:$B$9,0),MATCH($D32,'Equipment EF'!$B$4:$Y$4,0)+0)</f>
        <v>0.10074002858095253</v>
      </c>
      <c r="H32" s="101">
        <f>VLOOKUP($B32,$B$4:$O$11,MATCH(H$18,$B$4:$O$4,0),0)*INDEX('Equipment EF'!$B$4:$Y$9,MATCH(H$18,'Equipment EF'!$B$4:$B$9,0),MATCH($D32,'Equipment EF'!$B$4:$Y$4,0)+0)</f>
        <v>5.5620478514950313E-2</v>
      </c>
      <c r="I32" s="101">
        <f>VLOOKUP($B32,$B$4:$O$11,MATCH(I$18,$B$4:$O$4,0),0)*INDEX('Equipment EF'!$B$4:$Y$9,MATCH(I$18,'Equipment EF'!$B$4:$B$9,0),MATCH($D32,'Equipment EF'!$B$4:$Y$4,0)+0)</f>
        <v>0.8388870777631231</v>
      </c>
      <c r="J32" s="101">
        <f>VLOOKUP($B32,$B$4:$O$11,MATCH(J$18,$B$4:$O$4,0),0)*INDEX('Equipment EF'!$B$4:$Y$9,MATCH(J$18,'Equipment EF'!$B$4:$B$9,0),MATCH($D32,'Equipment EF'!$B$4:$Y$4,0)+8)</f>
        <v>0.77775331717387608</v>
      </c>
      <c r="K32" s="101">
        <f>VLOOKUP($B32,$B$4:$O$11,MATCH(K$18,$B$4:$O$4,0),0)*INDEX('Equipment EF'!$B$4:$Y$9,MATCH(K$18,'Equipment EF'!$B$4:$B$9,0),MATCH($D32,'Equipment EF'!$B$4:$Y$4,0)+8)</f>
        <v>0.63716019503775623</v>
      </c>
      <c r="L32" s="101">
        <f>VLOOKUP($B32,$B$4:$O$11,MATCH(L$18,$B$4:$O$4,0),0)*INDEX('Equipment EF'!$B$4:$Y$9,MATCH(L$18,'Equipment EF'!$B$4:$B$9,0),MATCH($D32,'Equipment EF'!$B$4:$Y$4,0)+8)</f>
        <v>0.3376103820993645</v>
      </c>
      <c r="M32" s="101">
        <f>VLOOKUP($B32,$B$4:$O$11,MATCH(M$18,$B$4:$O$4,0),0)*INDEX('Equipment EF'!$B$4:$Y$9,MATCH(M$18,'Equipment EF'!$B$4:$B$9,0),MATCH($D32,'Equipment EF'!$B$4:$Y$4,0)+8)</f>
        <v>0.32051634779169857</v>
      </c>
      <c r="N32" s="101">
        <f>VLOOKUP($B32,$B$4:$O$11,MATCH(N$18,$B$4:$O$4,0),0)*INDEX('Equipment EF'!$B$4:$Y$9,MATCH(N$18,'Equipment EF'!$B$4:$B$9,0),MATCH($D32,'Equipment EF'!$B$4:$Y$4,0)+8)</f>
        <v>2.7142947869755156</v>
      </c>
      <c r="O32" s="101">
        <f>VLOOKUP($B32,$B$4:$O$11,MATCH(O$18,$B$4:$O$4,0),0)*INDEX('Equipment EF'!$B$4:$Y$9,MATCH(O$18,'Equipment EF'!$B$4:$B$9,0),MATCH($D32,'Equipment EF'!$B$4:$Y$4,0)+4)</f>
        <v>1.4926448070337359</v>
      </c>
      <c r="P32" s="101">
        <f>VLOOKUP($B32,$B$4:$O$11,MATCH(P$18,$B$4:$O$4,0),0)*INDEX('Equipment EF'!$B$4:$Y$9,MATCH(P$18,'Equipment EF'!$B$4:$B$9,0),MATCH($D32,'Equipment EF'!$B$4:$Y$4,0)+4)</f>
        <v>0.55736209536138082</v>
      </c>
      <c r="Q32" s="101">
        <f>VLOOKUP($B32,$B$4:$O$11,MATCH(Q$18,$B$4:$O$4,0),0)*INDEX('Equipment EF'!$B$4:$Y$9,MATCH(Q$18,'Equipment EF'!$B$4:$B$9,0),MATCH($D32,'Equipment EF'!$B$4:$Y$4,0)+4)</f>
        <v>0.77746980335084859</v>
      </c>
      <c r="R32" s="101">
        <f>VLOOKUP($B32,$B$4:$O$11,MATCH(R$18,$B$4:$O$4,0),0)*INDEX('Equipment EF'!$B$4:$Y$9,MATCH(R$18,'Equipment EF'!$B$4:$B$9,0),MATCH($D32,'Equipment EF'!$B$4:$Y$4,0)+4)</f>
        <v>0.29340971943290989</v>
      </c>
      <c r="S32" s="101">
        <f>VLOOKUP($B32,$B$4:$O$11,MATCH(S$18,$B$4:$O$4,0),0)*INDEX('Equipment EF'!$B$4:$Y$9,MATCH(S$18,'Equipment EF'!$B$4:$B$9,0),MATCH($D32,'Equipment EF'!$B$4:$Y$4,0)+4)</f>
        <v>5.2994623929818445</v>
      </c>
      <c r="T32" s="101">
        <f>VLOOKUP($B32,$B$4:$O$11,MATCH(T$18,$B$4:$O$4,0),0)*INDEX('Equipment EF'!$B$4:$Y$9,MATCH(T$18,'Equipment EF'!$B$4:$B$9,0),MATCH($D32,'Equipment EF'!$B$4:$Y$4,0)+12)</f>
        <v>1.8545971816481678E-3</v>
      </c>
      <c r="U32" s="101">
        <f>VLOOKUP($B32,$B$4:$O$11,MATCH(U$18,$B$4:$O$4,0),0)*INDEX('Equipment EF'!$B$4:$Y$9,MATCH(U$18,'Equipment EF'!$B$4:$B$9,0),MATCH($D32,'Equipment EF'!$B$4:$Y$4,0)+12)</f>
        <v>1.2110893290183387E-3</v>
      </c>
      <c r="V32" s="101">
        <f>VLOOKUP($B32,$B$4:$O$11,MATCH(V$18,$B$4:$O$4,0),0)*INDEX('Equipment EF'!$B$4:$Y$9,MATCH(V$18,'Equipment EF'!$B$4:$B$9,0),MATCH($D32,'Equipment EF'!$B$4:$Y$4,0)+12)</f>
        <v>1.4094003215620048E-3</v>
      </c>
      <c r="W32" s="101">
        <f>VLOOKUP($B32,$B$4:$O$11,MATCH(W$18,$B$4:$O$4,0),0)*INDEX('Equipment EF'!$B$4:$Y$9,MATCH(W$18,'Equipment EF'!$B$4:$B$9,0),MATCH($D32,'Equipment EF'!$B$4:$Y$4,0)+12)</f>
        <v>1.7767594060373025E-3</v>
      </c>
      <c r="X32" s="101">
        <f>VLOOKUP($B32,$B$4:$O$11,MATCH(X$18,$B$4:$O$4,0),0)*INDEX('Equipment EF'!$B$4:$Y$9,MATCH(X$18,'Equipment EF'!$B$4:$B$9,0),MATCH($D32,'Equipment EF'!$B$4:$Y$4,0)+12)</f>
        <v>1.2792398191852508E-2</v>
      </c>
      <c r="Y32" s="101">
        <f>VLOOKUP($B32,$B$4:$O$11,MATCH(Y$18,$B$4:$O$4,0),0)*INDEX('Equipment EF'!$B$4:$Y$9,MATCH(Y$18,'Equipment EF'!$B$4:$B$9,0),MATCH($D32,'Equipment EF'!$B$4:$Y$4,0)+16)</f>
        <v>6.0423465202924236E-2</v>
      </c>
      <c r="Z32" s="101">
        <f>VLOOKUP($B32,$B$4:$O$11,MATCH(Z$18,$B$4:$O$4,0),0)*INDEX('Equipment EF'!$B$4:$Y$9,MATCH(Z$18,'Equipment EF'!$B$4:$B$9,0),MATCH($D32,'Equipment EF'!$B$4:$Y$4,0)+16)</f>
        <v>2.9726245005393746E-2</v>
      </c>
      <c r="AA32" s="101">
        <f>VLOOKUP($B32,$B$4:$O$11,MATCH(AA$18,$B$4:$O$4,0),0)*INDEX('Equipment EF'!$B$4:$Y$9,MATCH(AA$18,'Equipment EF'!$B$4:$B$9,0),MATCH($D32,'Equipment EF'!$B$4:$Y$4,0)+16)</f>
        <v>2.8037992056640336E-2</v>
      </c>
      <c r="AB32" s="101">
        <f>VLOOKUP($B32,$B$4:$O$11,MATCH(AB$18,$B$4:$O$4,0),0)*INDEX('Equipment EF'!$B$4:$Y$9,MATCH(AB$18,'Equipment EF'!$B$4:$B$9,0),MATCH($D32,'Equipment EF'!$B$4:$Y$4,0)+16)</f>
        <v>8.3979085042060059E-3</v>
      </c>
      <c r="AC32" s="101">
        <f>VLOOKUP($B32,$B$4:$O$11,MATCH(AC$18,$B$4:$O$4,0),0)*INDEX('Equipment EF'!$B$4:$Y$9,MATCH(AC$18,'Equipment EF'!$B$4:$B$9,0),MATCH($D32,'Equipment EF'!$B$4:$Y$4,0)+16)</f>
        <v>0.19023142006855551</v>
      </c>
      <c r="AD32" s="101">
        <f>Y32*PMSIZE!$F$96</f>
        <v>5.5589587986690302E-2</v>
      </c>
      <c r="AE32" s="101">
        <f>Z32*PMSIZE!$F$96</f>
        <v>2.7348145404962249E-2</v>
      </c>
      <c r="AF32" s="101">
        <f>AA32*PMSIZE!$F$96</f>
        <v>2.5794952692109109E-2</v>
      </c>
      <c r="AG32" s="101">
        <f>AB32*PMSIZE!$F$96</f>
        <v>7.7260758238695253E-3</v>
      </c>
      <c r="AH32" s="101">
        <f>AC32*PMSIZE!$F$96</f>
        <v>0.17501290646307108</v>
      </c>
    </row>
    <row r="33" spans="1:21" ht="12.7">
      <c r="A33" s="16"/>
      <c r="B33" s="64"/>
      <c r="C33" s="63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8"/>
      <c r="P33" s="18"/>
      <c r="Q33" s="16"/>
      <c r="R33" s="16"/>
      <c r="S33" s="16"/>
      <c r="T33" s="26"/>
      <c r="U33" s="27"/>
    </row>
    <row r="34" spans="1:21" ht="14.35">
      <c r="A34" s="19"/>
      <c r="B34" s="75" t="s">
        <v>291</v>
      </c>
      <c r="C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6"/>
      <c r="R34" s="16"/>
      <c r="S34" s="16"/>
      <c r="T34" s="26"/>
      <c r="U34" s="27"/>
    </row>
    <row r="35" spans="1:21" ht="12.7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6"/>
      <c r="R35" s="16"/>
      <c r="S35" s="16"/>
      <c r="T35" s="26"/>
      <c r="U35" s="27"/>
    </row>
    <row r="36" spans="1:21" ht="13">
      <c r="A36" s="36"/>
      <c r="B36" s="45"/>
      <c r="C36" s="46"/>
      <c r="D36" s="46"/>
      <c r="E36" s="60" t="s">
        <v>306</v>
      </c>
      <c r="F36" s="61"/>
      <c r="G36" s="61"/>
      <c r="H36" s="61"/>
      <c r="I36" s="61"/>
      <c r="J36" s="62"/>
      <c r="K36" s="36"/>
      <c r="L36" s="36"/>
      <c r="M36" s="40"/>
      <c r="N36" s="43"/>
    </row>
    <row r="37" spans="1:21" ht="13">
      <c r="A37" s="47"/>
      <c r="B37" s="48" t="s">
        <v>22</v>
      </c>
      <c r="C37" s="49" t="s">
        <v>288</v>
      </c>
      <c r="D37" s="49" t="s">
        <v>294</v>
      </c>
      <c r="E37" s="49" t="s">
        <v>276</v>
      </c>
      <c r="F37" s="49" t="s">
        <v>277</v>
      </c>
      <c r="G37" s="49" t="s">
        <v>295</v>
      </c>
      <c r="H37" s="49" t="s">
        <v>318</v>
      </c>
      <c r="I37" s="59" t="s">
        <v>292</v>
      </c>
      <c r="J37" s="59" t="s">
        <v>293</v>
      </c>
      <c r="K37" s="36"/>
      <c r="L37" s="36"/>
      <c r="M37" s="40"/>
      <c r="N37" s="43"/>
    </row>
    <row r="38" spans="1:21">
      <c r="A38" s="18"/>
      <c r="B38" s="84">
        <v>1</v>
      </c>
      <c r="C38" s="83" t="s">
        <v>266</v>
      </c>
      <c r="D38" s="85">
        <v>2014</v>
      </c>
      <c r="E38" s="35">
        <f t="shared" ref="E38:E51" si="0">INDEX($B$4:$D$11,MATCH($B38,$B$4:$B$11,0),3)*SUM(E19:I19)</f>
        <v>21.18679866497633</v>
      </c>
      <c r="F38" s="35">
        <f t="shared" ref="F38:F51" si="1">INDEX($B$4:$D$11,MATCH($B38,$B$4:$B$11,0),3)*SUM(J19:N19)</f>
        <v>65.046227269850633</v>
      </c>
      <c r="G38" s="35">
        <f t="shared" ref="G38:G51" si="2">INDEX($B$4:$D$11,MATCH($B38,$B$4:$B$11,0),3)*SUM(O19:S19)</f>
        <v>164.31144327016003</v>
      </c>
      <c r="H38" s="35">
        <f t="shared" ref="H38:H51" si="3">INDEX($B$4:$D$11,MATCH($B38,$B$4:$B$11,0),3)*SUM(T19:X19)</f>
        <v>0.29138308711287148</v>
      </c>
      <c r="I38" s="35">
        <f t="shared" ref="I38:I51" si="4">INDEX($B$4:$D$11,MATCH($B38,$B$4:$B$11,0),3)*SUM(Y19:AC19)</f>
        <v>5.7767763257579627</v>
      </c>
      <c r="J38" s="35">
        <f>I38*PMSIZE!$F$96</f>
        <v>5.314634219697326</v>
      </c>
      <c r="K38" s="19"/>
      <c r="L38" s="19"/>
      <c r="M38" s="26"/>
      <c r="N38" s="27"/>
    </row>
    <row r="39" spans="1:21">
      <c r="A39" s="18"/>
      <c r="B39" s="86">
        <v>2</v>
      </c>
      <c r="C39" s="82" t="s">
        <v>267</v>
      </c>
      <c r="D39" s="87">
        <v>2014</v>
      </c>
      <c r="E39" s="30">
        <f t="shared" si="0"/>
        <v>6.5598312186429961</v>
      </c>
      <c r="F39" s="30">
        <f t="shared" si="1"/>
        <v>31.609836929133586</v>
      </c>
      <c r="G39" s="30">
        <f t="shared" si="2"/>
        <v>52.556902588252996</v>
      </c>
      <c r="H39" s="30">
        <f t="shared" si="3"/>
        <v>6.1313751010411074E-2</v>
      </c>
      <c r="I39" s="30">
        <f t="shared" si="4"/>
        <v>2.388738418476553</v>
      </c>
      <c r="J39" s="30">
        <f>I39*PMSIZE!$F$96</f>
        <v>2.1976393449984291</v>
      </c>
      <c r="K39" s="19"/>
      <c r="L39" s="19"/>
      <c r="M39" s="26"/>
      <c r="N39" s="27"/>
    </row>
    <row r="40" spans="1:21">
      <c r="A40" s="18"/>
      <c r="B40" s="77">
        <v>2</v>
      </c>
      <c r="C40" s="79" t="s">
        <v>267</v>
      </c>
      <c r="D40" s="81">
        <v>2015</v>
      </c>
      <c r="E40" s="29">
        <f t="shared" si="0"/>
        <v>6.2040705457026029</v>
      </c>
      <c r="F40" s="29">
        <f t="shared" si="1"/>
        <v>30.403809267436323</v>
      </c>
      <c r="G40" s="29">
        <f t="shared" si="2"/>
        <v>48.482231363559116</v>
      </c>
      <c r="H40" s="29">
        <f t="shared" si="3"/>
        <v>6.1313752274318747E-2</v>
      </c>
      <c r="I40" s="29">
        <f t="shared" si="4"/>
        <v>2.1844845292762702</v>
      </c>
      <c r="J40" s="29">
        <f>I40*PMSIZE!$F$96</f>
        <v>2.0097257669341686</v>
      </c>
      <c r="K40" s="19"/>
      <c r="L40" s="19"/>
      <c r="M40" s="26"/>
      <c r="N40" s="27"/>
    </row>
    <row r="41" spans="1:21">
      <c r="A41" s="18"/>
      <c r="B41" s="76">
        <v>3</v>
      </c>
      <c r="C41" s="78" t="s">
        <v>323</v>
      </c>
      <c r="D41" s="80">
        <v>2015</v>
      </c>
      <c r="E41" s="30">
        <f t="shared" si="0"/>
        <v>40.995014616791572</v>
      </c>
      <c r="F41" s="30">
        <f t="shared" si="1"/>
        <v>164.46187486338999</v>
      </c>
      <c r="G41" s="30">
        <f t="shared" si="2"/>
        <v>308.55695502902785</v>
      </c>
      <c r="H41" s="30">
        <f t="shared" si="3"/>
        <v>0.5188302235441089</v>
      </c>
      <c r="I41" s="30">
        <f t="shared" si="4"/>
        <v>12.414905906382625</v>
      </c>
      <c r="J41" s="30">
        <f>I41*PMSIZE!$F$96</f>
        <v>11.421713433872016</v>
      </c>
      <c r="K41" s="19"/>
      <c r="L41" s="19"/>
      <c r="M41" s="26"/>
      <c r="N41" s="27"/>
    </row>
    <row r="42" spans="1:21">
      <c r="A42" s="18"/>
      <c r="B42" s="76">
        <v>3</v>
      </c>
      <c r="C42" s="78" t="s">
        <v>323</v>
      </c>
      <c r="D42" s="80">
        <v>2016</v>
      </c>
      <c r="E42" s="28">
        <f t="shared" si="0"/>
        <v>38.673752793108264</v>
      </c>
      <c r="F42" s="28">
        <f t="shared" si="1"/>
        <v>160.04609462127121</v>
      </c>
      <c r="G42" s="28">
        <f t="shared" si="2"/>
        <v>276.72141628462214</v>
      </c>
      <c r="H42" s="28">
        <f t="shared" si="3"/>
        <v>0.51883014363523072</v>
      </c>
      <c r="I42" s="28">
        <f t="shared" si="4"/>
        <v>11.105406682872022</v>
      </c>
      <c r="J42" s="28">
        <f>I42*PMSIZE!$F$96</f>
        <v>10.216974148242262</v>
      </c>
      <c r="K42" s="19"/>
      <c r="L42" s="19"/>
      <c r="M42" s="26"/>
      <c r="N42" s="27"/>
    </row>
    <row r="43" spans="1:21">
      <c r="A43" s="18"/>
      <c r="B43" s="77">
        <v>3</v>
      </c>
      <c r="C43" s="79" t="s">
        <v>323</v>
      </c>
      <c r="D43" s="81">
        <v>2017</v>
      </c>
      <c r="E43" s="29">
        <f t="shared" si="0"/>
        <v>36.404211873440872</v>
      </c>
      <c r="F43" s="29">
        <f t="shared" si="1"/>
        <v>156.28358626929437</v>
      </c>
      <c r="G43" s="29">
        <f t="shared" si="2"/>
        <v>247.25099429258893</v>
      </c>
      <c r="H43" s="29">
        <f t="shared" si="3"/>
        <v>0.5188301984076702</v>
      </c>
      <c r="I43" s="29">
        <f t="shared" si="4"/>
        <v>9.8891444622693125</v>
      </c>
      <c r="J43" s="29">
        <f>I43*PMSIZE!$F$96</f>
        <v>9.0980129052877672</v>
      </c>
      <c r="K43" s="19"/>
      <c r="L43" s="19"/>
      <c r="M43" s="26"/>
      <c r="N43" s="27"/>
    </row>
    <row r="44" spans="1:21" ht="12.7">
      <c r="A44" s="16"/>
      <c r="B44" s="77">
        <v>4</v>
      </c>
      <c r="C44" s="79" t="s">
        <v>308</v>
      </c>
      <c r="D44" s="81">
        <v>2015</v>
      </c>
      <c r="E44" s="35">
        <f t="shared" si="0"/>
        <v>30.535230000380555</v>
      </c>
      <c r="F44" s="35">
        <f t="shared" si="1"/>
        <v>113.87696819276843</v>
      </c>
      <c r="G44" s="35">
        <f t="shared" si="2"/>
        <v>226.86937487653412</v>
      </c>
      <c r="H44" s="35">
        <f t="shared" si="3"/>
        <v>0.40510667092992753</v>
      </c>
      <c r="I44" s="35">
        <f t="shared" si="4"/>
        <v>8.76602492476019</v>
      </c>
      <c r="J44" s="35">
        <f>I44*PMSIZE!$F$96</f>
        <v>8.0647429307793743</v>
      </c>
      <c r="K44" s="19"/>
      <c r="L44" s="19"/>
      <c r="M44" s="26"/>
      <c r="N44" s="27"/>
      <c r="O44" s="16"/>
      <c r="P44" s="16"/>
    </row>
    <row r="45" spans="1:21" ht="12.7">
      <c r="A45" s="16"/>
      <c r="B45" s="76">
        <v>5</v>
      </c>
      <c r="C45" s="78" t="s">
        <v>309</v>
      </c>
      <c r="D45" s="80">
        <v>2015</v>
      </c>
      <c r="E45" s="30">
        <f t="shared" si="0"/>
        <v>39.69518307498624</v>
      </c>
      <c r="F45" s="30">
        <f t="shared" si="1"/>
        <v>158.05282487790157</v>
      </c>
      <c r="G45" s="30">
        <f t="shared" si="2"/>
        <v>299.60891246015103</v>
      </c>
      <c r="H45" s="30">
        <f t="shared" si="3"/>
        <v>0.48329501817185161</v>
      </c>
      <c r="I45" s="30">
        <f t="shared" si="4"/>
        <v>12.141896922930702</v>
      </c>
      <c r="J45" s="30">
        <f>I45*PMSIZE!$F$96</f>
        <v>11.170545169096245</v>
      </c>
      <c r="K45" s="19"/>
      <c r="L45" s="19"/>
      <c r="M45" s="26"/>
      <c r="N45" s="27"/>
      <c r="O45" s="16"/>
      <c r="P45" s="16"/>
    </row>
    <row r="46" spans="1:21" ht="12.7">
      <c r="A46" s="16"/>
      <c r="B46" s="76">
        <v>5</v>
      </c>
      <c r="C46" s="78" t="s">
        <v>309</v>
      </c>
      <c r="D46" s="80">
        <v>2016</v>
      </c>
      <c r="E46" s="28">
        <f t="shared" si="0"/>
        <v>37.471121691442512</v>
      </c>
      <c r="F46" s="28">
        <f t="shared" si="1"/>
        <v>153.63637144626171</v>
      </c>
      <c r="G46" s="28">
        <f t="shared" si="2"/>
        <v>269.44102945848448</v>
      </c>
      <c r="H46" s="28">
        <f t="shared" si="3"/>
        <v>0.48329493672348112</v>
      </c>
      <c r="I46" s="28">
        <f t="shared" si="4"/>
        <v>10.889585439747247</v>
      </c>
      <c r="J46" s="28">
        <f>I46*PMSIZE!$F$96</f>
        <v>10.018418604567467</v>
      </c>
      <c r="K46" s="19"/>
      <c r="L46" s="19"/>
      <c r="M46" s="26"/>
      <c r="N46" s="27"/>
      <c r="O46" s="16"/>
      <c r="P46" s="16"/>
    </row>
    <row r="47" spans="1:21" ht="12.7">
      <c r="A47" s="16"/>
      <c r="B47" s="77">
        <v>5</v>
      </c>
      <c r="C47" s="79" t="s">
        <v>309</v>
      </c>
      <c r="D47" s="81">
        <v>2017</v>
      </c>
      <c r="E47" s="29">
        <f t="shared" si="0"/>
        <v>35.291802303141857</v>
      </c>
      <c r="F47" s="29">
        <f t="shared" si="1"/>
        <v>149.87325931346044</v>
      </c>
      <c r="G47" s="29">
        <f t="shared" si="2"/>
        <v>241.38279990393073</v>
      </c>
      <c r="H47" s="29">
        <f t="shared" si="3"/>
        <v>0.48329501028692423</v>
      </c>
      <c r="I47" s="29">
        <f t="shared" si="4"/>
        <v>9.7211862921851928</v>
      </c>
      <c r="J47" s="29">
        <f>I47*PMSIZE!$F$96</f>
        <v>8.9434913888103775</v>
      </c>
      <c r="K47" s="19"/>
      <c r="L47" s="19"/>
      <c r="M47" s="26"/>
      <c r="N47" s="27"/>
      <c r="O47" s="16"/>
      <c r="P47" s="16"/>
    </row>
    <row r="48" spans="1:21" ht="12.7">
      <c r="A48" s="16"/>
      <c r="B48" s="76">
        <v>6</v>
      </c>
      <c r="C48" s="78" t="s">
        <v>321</v>
      </c>
      <c r="D48" s="80">
        <v>2015</v>
      </c>
      <c r="E48" s="30">
        <f t="shared" si="0"/>
        <v>29.235398458575219</v>
      </c>
      <c r="F48" s="30">
        <f t="shared" si="1"/>
        <v>107.46791820727999</v>
      </c>
      <c r="G48" s="30">
        <f t="shared" si="2"/>
        <v>217.92133230765728</v>
      </c>
      <c r="H48" s="30">
        <f t="shared" si="3"/>
        <v>0.36957146555767029</v>
      </c>
      <c r="I48" s="30">
        <f t="shared" si="4"/>
        <v>8.4930159413082666</v>
      </c>
      <c r="J48" s="30">
        <f>I48*PMSIZE!$F$96</f>
        <v>7.8135746660036061</v>
      </c>
      <c r="K48" s="19"/>
      <c r="L48" s="19"/>
      <c r="M48" s="26"/>
      <c r="N48" s="27"/>
    </row>
    <row r="49" spans="1:22" ht="12.7">
      <c r="A49" s="16"/>
      <c r="B49" s="76">
        <v>6</v>
      </c>
      <c r="C49" s="78" t="s">
        <v>321</v>
      </c>
      <c r="D49" s="80">
        <v>2016</v>
      </c>
      <c r="E49" s="28">
        <f t="shared" si="0"/>
        <v>27.62272852199419</v>
      </c>
      <c r="F49" s="28">
        <f t="shared" si="1"/>
        <v>104.53238003392151</v>
      </c>
      <c r="G49" s="28">
        <f t="shared" si="2"/>
        <v>194.96045840257642</v>
      </c>
      <c r="H49" s="28">
        <f t="shared" si="3"/>
        <v>0.36957139585016185</v>
      </c>
      <c r="I49" s="28">
        <f t="shared" si="4"/>
        <v>7.5954503805162652</v>
      </c>
      <c r="J49" s="28">
        <f>I49*PMSIZE!$F$96</f>
        <v>6.9878143500749639</v>
      </c>
      <c r="K49" s="19"/>
      <c r="L49" s="19"/>
      <c r="M49" s="26"/>
      <c r="N49" s="27"/>
    </row>
    <row r="50" spans="1:22" ht="12.7">
      <c r="A50" s="16"/>
      <c r="B50" s="77">
        <v>6</v>
      </c>
      <c r="C50" s="79" t="s">
        <v>321</v>
      </c>
      <c r="D50" s="81">
        <v>2017</v>
      </c>
      <c r="E50" s="29">
        <f t="shared" si="0"/>
        <v>26.034771929202162</v>
      </c>
      <c r="F50" s="29">
        <f t="shared" si="1"/>
        <v>102.07957752648537</v>
      </c>
      <c r="G50" s="29">
        <f t="shared" si="2"/>
        <v>173.6860238817838</v>
      </c>
      <c r="H50" s="29">
        <f t="shared" si="3"/>
        <v>0.36957148706198717</v>
      </c>
      <c r="I50" s="29">
        <f t="shared" si="4"/>
        <v>6.7629073467781513</v>
      </c>
      <c r="J50" s="29">
        <f>I50*PMSIZE!$F$96</f>
        <v>6.2218747590358996</v>
      </c>
      <c r="K50" s="19"/>
      <c r="L50" s="19"/>
      <c r="M50" s="26"/>
      <c r="N50" s="27"/>
    </row>
    <row r="51" spans="1:22" ht="12.7">
      <c r="A51" s="16"/>
      <c r="B51" s="77">
        <v>7</v>
      </c>
      <c r="C51" s="79" t="s">
        <v>310</v>
      </c>
      <c r="D51" s="81">
        <v>2017</v>
      </c>
      <c r="E51" s="35">
        <f t="shared" si="0"/>
        <v>25.420187052036226</v>
      </c>
      <c r="F51" s="35">
        <f t="shared" si="1"/>
        <v>95.746700581564212</v>
      </c>
      <c r="G51" s="35">
        <f t="shared" si="2"/>
        <v>168.40697636321437</v>
      </c>
      <c r="H51" s="35">
        <f t="shared" si="3"/>
        <v>0.38088488860236641</v>
      </c>
      <c r="I51" s="35">
        <f t="shared" si="4"/>
        <v>6.3363406167543967</v>
      </c>
      <c r="J51" s="35">
        <f>I51*PMSIZE!$F$96</f>
        <v>5.8294333674140448</v>
      </c>
      <c r="K51" s="16"/>
      <c r="L51" s="16"/>
      <c r="M51" s="16"/>
      <c r="N51" s="16"/>
      <c r="O51" s="16"/>
      <c r="P51" s="18"/>
      <c r="Q51" s="18"/>
      <c r="R51" s="16"/>
      <c r="S51" s="16"/>
      <c r="T51" s="16"/>
      <c r="U51" s="26"/>
      <c r="V51" s="27"/>
    </row>
    <row r="52" spans="1:22" ht="12.7">
      <c r="A52" s="16"/>
      <c r="B52" s="64"/>
      <c r="C52" s="63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8"/>
      <c r="Q52" s="18"/>
      <c r="R52" s="16"/>
      <c r="S52" s="16"/>
      <c r="T52" s="16"/>
      <c r="U52" s="26"/>
      <c r="V52" s="27"/>
    </row>
    <row r="53" spans="1:22" ht="14.35">
      <c r="A53" s="19"/>
      <c r="B53" s="75" t="s">
        <v>322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6"/>
      <c r="S53" s="16"/>
      <c r="T53" s="16"/>
      <c r="U53" s="26"/>
      <c r="V53" s="27"/>
    </row>
    <row r="54" spans="1:22" ht="12.7">
      <c r="A54" s="19"/>
      <c r="B54" s="20"/>
      <c r="C54" s="19"/>
      <c r="D54" s="19"/>
      <c r="E54" s="52"/>
      <c r="F54" s="52"/>
      <c r="G54" s="52"/>
      <c r="H54" s="52"/>
      <c r="I54" s="52"/>
      <c r="J54" s="53"/>
      <c r="K54" s="19"/>
      <c r="L54" s="19"/>
      <c r="M54" s="52"/>
      <c r="N54" s="19"/>
      <c r="O54" s="19"/>
      <c r="P54" s="19"/>
      <c r="Q54" s="19"/>
      <c r="R54" s="16"/>
      <c r="S54" s="16"/>
      <c r="T54" s="16"/>
      <c r="U54" s="26"/>
      <c r="V54" s="27"/>
    </row>
    <row r="55" spans="1:22" ht="13">
      <c r="A55" s="36"/>
      <c r="B55" s="45"/>
      <c r="C55" s="46"/>
      <c r="D55" s="46"/>
      <c r="E55" s="60" t="s">
        <v>296</v>
      </c>
      <c r="F55" s="61"/>
      <c r="G55" s="61"/>
      <c r="H55" s="61"/>
      <c r="I55" s="61"/>
      <c r="J55" s="62"/>
      <c r="K55" s="36"/>
      <c r="L55" s="36"/>
      <c r="M55" s="40"/>
      <c r="N55" s="43"/>
    </row>
    <row r="56" spans="1:22" ht="13">
      <c r="A56" s="47"/>
      <c r="B56" s="48" t="s">
        <v>22</v>
      </c>
      <c r="C56" s="49" t="s">
        <v>288</v>
      </c>
      <c r="D56" s="49" t="s">
        <v>294</v>
      </c>
      <c r="E56" s="49" t="s">
        <v>276</v>
      </c>
      <c r="F56" s="49" t="s">
        <v>277</v>
      </c>
      <c r="G56" s="49" t="s">
        <v>295</v>
      </c>
      <c r="H56" s="49" t="s">
        <v>318</v>
      </c>
      <c r="I56" s="59" t="s">
        <v>292</v>
      </c>
      <c r="J56" s="59" t="s">
        <v>293</v>
      </c>
      <c r="K56" s="36"/>
      <c r="L56" s="36"/>
      <c r="M56" s="40"/>
      <c r="N56" s="43"/>
    </row>
    <row r="57" spans="1:22">
      <c r="A57" s="18"/>
      <c r="B57" s="97">
        <v>1</v>
      </c>
      <c r="C57" s="96" t="s">
        <v>266</v>
      </c>
      <c r="D57" s="98">
        <v>2014</v>
      </c>
      <c r="E57" s="105">
        <f t="shared" ref="E57:J70" si="5">E38*$D$13*INDEX($B$4:$J$11,MATCH($B57,$B$4:$B$11,0),MATCH($D57,$B$4:$J$4,0))/2000</f>
        <v>0.93221914125895855</v>
      </c>
      <c r="F57" s="105">
        <f t="shared" si="5"/>
        <v>2.8620339998734279</v>
      </c>
      <c r="G57" s="105">
        <f t="shared" si="5"/>
        <v>7.2297035038870412</v>
      </c>
      <c r="H57" s="105">
        <f t="shared" si="5"/>
        <v>1.2820855832966344E-2</v>
      </c>
      <c r="I57" s="105">
        <f t="shared" si="5"/>
        <v>0.25417815833335033</v>
      </c>
      <c r="J57" s="105">
        <f t="shared" si="5"/>
        <v>0.23384390566668234</v>
      </c>
      <c r="K57" s="19"/>
      <c r="L57" s="19"/>
      <c r="M57" s="26"/>
      <c r="N57" s="27"/>
    </row>
    <row r="58" spans="1:22">
      <c r="A58" s="18"/>
      <c r="B58" s="99">
        <v>2</v>
      </c>
      <c r="C58" s="95" t="s">
        <v>267</v>
      </c>
      <c r="D58" s="100">
        <v>2014</v>
      </c>
      <c r="E58" s="106">
        <f t="shared" si="5"/>
        <v>0.57726514724058375</v>
      </c>
      <c r="F58" s="106">
        <f t="shared" si="5"/>
        <v>2.7816656497637555</v>
      </c>
      <c r="G58" s="106">
        <f t="shared" si="5"/>
        <v>4.6250074277662634</v>
      </c>
      <c r="H58" s="106">
        <f t="shared" si="5"/>
        <v>5.3956100889161742E-3</v>
      </c>
      <c r="I58" s="106">
        <f t="shared" si="5"/>
        <v>0.21020898082593667</v>
      </c>
      <c r="J58" s="106">
        <f t="shared" si="5"/>
        <v>0.19339226235986173</v>
      </c>
      <c r="K58" s="19"/>
      <c r="L58" s="19"/>
      <c r="M58" s="26"/>
      <c r="N58" s="27"/>
    </row>
    <row r="59" spans="1:22">
      <c r="A59" s="18"/>
      <c r="B59" s="90">
        <v>2</v>
      </c>
      <c r="C59" s="92" t="s">
        <v>267</v>
      </c>
      <c r="D59" s="94">
        <v>2015</v>
      </c>
      <c r="E59" s="107">
        <f t="shared" si="5"/>
        <v>0.27297910401091452</v>
      </c>
      <c r="F59" s="107">
        <f t="shared" si="5"/>
        <v>1.3377676077671981</v>
      </c>
      <c r="G59" s="107">
        <f t="shared" si="5"/>
        <v>2.133218179996601</v>
      </c>
      <c r="H59" s="107">
        <f t="shared" si="5"/>
        <v>2.6978051000700249E-3</v>
      </c>
      <c r="I59" s="107">
        <f t="shared" si="5"/>
        <v>9.6117319288155895E-2</v>
      </c>
      <c r="J59" s="107">
        <f t="shared" si="5"/>
        <v>8.842793374510341E-2</v>
      </c>
      <c r="K59" s="19"/>
      <c r="L59" s="19"/>
      <c r="M59" s="26"/>
      <c r="N59" s="27"/>
    </row>
    <row r="60" spans="1:22">
      <c r="A60" s="18"/>
      <c r="B60" s="89">
        <v>3</v>
      </c>
      <c r="C60" s="78" t="s">
        <v>323</v>
      </c>
      <c r="D60" s="93">
        <v>2015</v>
      </c>
      <c r="E60" s="108">
        <f t="shared" si="5"/>
        <v>3.6075612862776585</v>
      </c>
      <c r="F60" s="108">
        <f t="shared" si="5"/>
        <v>14.47264498797832</v>
      </c>
      <c r="G60" s="108">
        <f t="shared" si="5"/>
        <v>27.153012042554451</v>
      </c>
      <c r="H60" s="108">
        <f t="shared" si="5"/>
        <v>4.5657059671881585E-2</v>
      </c>
      <c r="I60" s="108">
        <f t="shared" si="5"/>
        <v>1.0925117197616709</v>
      </c>
      <c r="J60" s="108">
        <f t="shared" si="5"/>
        <v>1.0051107821807375</v>
      </c>
      <c r="K60" s="19"/>
      <c r="L60" s="19"/>
      <c r="M60" s="26"/>
      <c r="N60" s="27"/>
    </row>
    <row r="61" spans="1:22">
      <c r="A61" s="18"/>
      <c r="B61" s="89">
        <v>3</v>
      </c>
      <c r="C61" s="78" t="s">
        <v>323</v>
      </c>
      <c r="D61" s="93">
        <v>2016</v>
      </c>
      <c r="E61" s="108">
        <f t="shared" si="5"/>
        <v>5.1049353686902901</v>
      </c>
      <c r="F61" s="108">
        <f t="shared" si="5"/>
        <v>21.126084490007802</v>
      </c>
      <c r="G61" s="108">
        <f t="shared" si="5"/>
        <v>36.527226949570121</v>
      </c>
      <c r="H61" s="108">
        <f t="shared" si="5"/>
        <v>6.8485578959850441E-2</v>
      </c>
      <c r="I61" s="108">
        <f t="shared" si="5"/>
        <v>1.4659136821391068</v>
      </c>
      <c r="J61" s="108">
        <f t="shared" si="5"/>
        <v>1.3486405875679786</v>
      </c>
      <c r="K61" s="19"/>
      <c r="L61" s="19"/>
      <c r="M61" s="26"/>
      <c r="N61" s="27"/>
    </row>
    <row r="62" spans="1:22">
      <c r="A62" s="18"/>
      <c r="B62" s="90">
        <v>3</v>
      </c>
      <c r="C62" s="79" t="s">
        <v>323</v>
      </c>
      <c r="D62" s="94">
        <v>2017</v>
      </c>
      <c r="E62" s="107">
        <f t="shared" si="5"/>
        <v>1.6017853224313983</v>
      </c>
      <c r="F62" s="107">
        <f t="shared" si="5"/>
        <v>6.8764777958489525</v>
      </c>
      <c r="G62" s="107">
        <f t="shared" si="5"/>
        <v>10.879043748873913</v>
      </c>
      <c r="H62" s="107">
        <f t="shared" si="5"/>
        <v>2.282852872993749E-2</v>
      </c>
      <c r="I62" s="107">
        <f t="shared" si="5"/>
        <v>0.43512235633984975</v>
      </c>
      <c r="J62" s="107">
        <f t="shared" si="5"/>
        <v>0.40031256783266178</v>
      </c>
      <c r="K62" s="19"/>
      <c r="L62" s="19"/>
      <c r="M62" s="26"/>
      <c r="N62" s="27"/>
    </row>
    <row r="63" spans="1:22">
      <c r="A63" s="18"/>
      <c r="B63" s="90">
        <v>4</v>
      </c>
      <c r="C63" s="92" t="s">
        <v>308</v>
      </c>
      <c r="D63" s="94">
        <v>2015</v>
      </c>
      <c r="E63" s="107">
        <f t="shared" si="5"/>
        <v>0.67177506000837217</v>
      </c>
      <c r="F63" s="107">
        <f t="shared" si="5"/>
        <v>2.5052933002409055</v>
      </c>
      <c r="G63" s="107">
        <f t="shared" si="5"/>
        <v>4.9911262472837503</v>
      </c>
      <c r="H63" s="107">
        <f t="shared" si="5"/>
        <v>8.9123467604584044E-3</v>
      </c>
      <c r="I63" s="107">
        <f t="shared" si="5"/>
        <v>0.19285254834472418</v>
      </c>
      <c r="J63" s="107">
        <f t="shared" si="5"/>
        <v>0.17742434447714622</v>
      </c>
      <c r="K63" s="19"/>
      <c r="L63" s="19"/>
      <c r="M63" s="26"/>
      <c r="N63" s="27"/>
    </row>
    <row r="64" spans="1:22">
      <c r="A64" s="18"/>
      <c r="B64" s="89">
        <v>5</v>
      </c>
      <c r="C64" s="91" t="s">
        <v>309</v>
      </c>
      <c r="D64" s="93">
        <v>2015</v>
      </c>
      <c r="E64" s="108">
        <f t="shared" si="5"/>
        <v>0.87329402764969721</v>
      </c>
      <c r="F64" s="108">
        <f t="shared" si="5"/>
        <v>3.4771621473138348</v>
      </c>
      <c r="G64" s="108">
        <f t="shared" si="5"/>
        <v>6.5913960741233222</v>
      </c>
      <c r="H64" s="108">
        <f t="shared" si="5"/>
        <v>1.0632490399780736E-2</v>
      </c>
      <c r="I64" s="108">
        <f t="shared" si="5"/>
        <v>0.26712173230447539</v>
      </c>
      <c r="J64" s="108">
        <f t="shared" si="5"/>
        <v>0.24575199372011738</v>
      </c>
      <c r="K64" s="19"/>
      <c r="L64" s="19"/>
      <c r="M64" s="26"/>
      <c r="N64" s="27"/>
    </row>
    <row r="65" spans="1:22">
      <c r="A65" s="18"/>
      <c r="B65" s="89">
        <v>5</v>
      </c>
      <c r="C65" s="91" t="s">
        <v>309</v>
      </c>
      <c r="D65" s="93">
        <v>2016</v>
      </c>
      <c r="E65" s="108">
        <f t="shared" si="5"/>
        <v>4.9461880632704114</v>
      </c>
      <c r="F65" s="108">
        <f t="shared" si="5"/>
        <v>20.280001030906543</v>
      </c>
      <c r="G65" s="108">
        <f t="shared" si="5"/>
        <v>35.566215888519956</v>
      </c>
      <c r="H65" s="108">
        <f t="shared" si="5"/>
        <v>6.3794931647499512E-2</v>
      </c>
      <c r="I65" s="108">
        <f t="shared" si="5"/>
        <v>1.4374252780466366</v>
      </c>
      <c r="J65" s="108">
        <f t="shared" si="5"/>
        <v>1.3224312558029054</v>
      </c>
      <c r="K65" s="19"/>
      <c r="L65" s="19"/>
      <c r="M65" s="26"/>
      <c r="N65" s="27"/>
    </row>
    <row r="66" spans="1:22">
      <c r="A66" s="18"/>
      <c r="B66" s="90">
        <v>5</v>
      </c>
      <c r="C66" s="92" t="s">
        <v>309</v>
      </c>
      <c r="D66" s="94">
        <v>2017</v>
      </c>
      <c r="E66" s="107">
        <f t="shared" si="5"/>
        <v>3.8820982533456045</v>
      </c>
      <c r="F66" s="107">
        <f t="shared" si="5"/>
        <v>16.486058524480647</v>
      </c>
      <c r="G66" s="107">
        <f t="shared" si="5"/>
        <v>26.552107989432379</v>
      </c>
      <c r="H66" s="107">
        <f t="shared" si="5"/>
        <v>5.3162451131561664E-2</v>
      </c>
      <c r="I66" s="107">
        <f t="shared" si="5"/>
        <v>1.0693304921403712</v>
      </c>
      <c r="J66" s="107">
        <f t="shared" si="5"/>
        <v>0.98378405276914149</v>
      </c>
      <c r="K66" s="19"/>
      <c r="L66" s="19"/>
      <c r="M66" s="26"/>
      <c r="N66" s="27"/>
    </row>
    <row r="67" spans="1:22" ht="12.7">
      <c r="A67" s="16"/>
      <c r="B67" s="89">
        <v>6</v>
      </c>
      <c r="C67" s="91" t="s">
        <v>321</v>
      </c>
      <c r="D67" s="93">
        <v>2015</v>
      </c>
      <c r="E67" s="108">
        <f t="shared" si="5"/>
        <v>0.64317876608865476</v>
      </c>
      <c r="F67" s="108">
        <f t="shared" si="5"/>
        <v>2.3642942005601597</v>
      </c>
      <c r="G67" s="108">
        <f t="shared" si="5"/>
        <v>4.7942693107684597</v>
      </c>
      <c r="H67" s="108">
        <f t="shared" si="5"/>
        <v>8.1305722422687458E-3</v>
      </c>
      <c r="I67" s="108">
        <f t="shared" si="5"/>
        <v>0.18684635070878186</v>
      </c>
      <c r="J67" s="108">
        <f t="shared" si="5"/>
        <v>0.17189864265207933</v>
      </c>
      <c r="K67" s="16"/>
      <c r="L67" s="16"/>
      <c r="M67" s="26"/>
      <c r="N67" s="27"/>
      <c r="O67" s="16"/>
      <c r="P67" s="16"/>
    </row>
    <row r="68" spans="1:22" ht="12.7">
      <c r="A68" s="16"/>
      <c r="B68" s="89">
        <v>6</v>
      </c>
      <c r="C68" s="91" t="s">
        <v>321</v>
      </c>
      <c r="D68" s="93">
        <v>2016</v>
      </c>
      <c r="E68" s="108">
        <f t="shared" si="5"/>
        <v>3.6462001649032332</v>
      </c>
      <c r="F68" s="108">
        <f t="shared" si="5"/>
        <v>13.79827416447764</v>
      </c>
      <c r="G68" s="108">
        <f t="shared" si="5"/>
        <v>25.734780509140087</v>
      </c>
      <c r="H68" s="108">
        <f t="shared" si="5"/>
        <v>4.8783424252221368E-2</v>
      </c>
      <c r="I68" s="108">
        <f t="shared" si="5"/>
        <v>1.002599450228147</v>
      </c>
      <c r="J68" s="108">
        <f t="shared" si="5"/>
        <v>0.92239149420989519</v>
      </c>
      <c r="K68" s="16"/>
      <c r="L68" s="16"/>
      <c r="M68" s="26"/>
      <c r="N68" s="27"/>
      <c r="O68" s="16"/>
      <c r="P68" s="16"/>
    </row>
    <row r="69" spans="1:22" ht="12.7">
      <c r="A69" s="16"/>
      <c r="B69" s="90">
        <v>6</v>
      </c>
      <c r="C69" s="92" t="s">
        <v>321</v>
      </c>
      <c r="D69" s="94">
        <v>2017</v>
      </c>
      <c r="E69" s="107">
        <f t="shared" si="5"/>
        <v>2.8638249122122379</v>
      </c>
      <c r="F69" s="107">
        <f t="shared" si="5"/>
        <v>11.228753527913392</v>
      </c>
      <c r="G69" s="107">
        <f t="shared" si="5"/>
        <v>19.105462626996218</v>
      </c>
      <c r="H69" s="107">
        <f t="shared" si="5"/>
        <v>4.065286357681859E-2</v>
      </c>
      <c r="I69" s="107">
        <f t="shared" si="5"/>
        <v>0.74391980814559655</v>
      </c>
      <c r="J69" s="107">
        <f t="shared" si="5"/>
        <v>0.68440622349394897</v>
      </c>
      <c r="K69" s="16"/>
      <c r="L69" s="16"/>
      <c r="M69" s="26"/>
      <c r="N69" s="27"/>
      <c r="O69" s="16"/>
      <c r="P69" s="16"/>
    </row>
    <row r="70" spans="1:22" ht="12.7">
      <c r="A70" s="16"/>
      <c r="B70" s="90">
        <v>7</v>
      </c>
      <c r="C70" s="92" t="s">
        <v>310</v>
      </c>
      <c r="D70" s="94">
        <v>2017</v>
      </c>
      <c r="E70" s="107">
        <f t="shared" si="5"/>
        <v>3.3554646908687817</v>
      </c>
      <c r="F70" s="107">
        <f t="shared" si="5"/>
        <v>12.638564476766476</v>
      </c>
      <c r="G70" s="107">
        <f t="shared" si="5"/>
        <v>22.229720879944296</v>
      </c>
      <c r="H70" s="107">
        <f t="shared" si="5"/>
        <v>5.0276805295512358E-2</v>
      </c>
      <c r="I70" s="107">
        <f t="shared" si="5"/>
        <v>0.83639696141158038</v>
      </c>
      <c r="J70" s="107">
        <f t="shared" si="5"/>
        <v>0.76948520449865387</v>
      </c>
      <c r="K70" s="16"/>
      <c r="L70" s="16"/>
      <c r="M70" s="26"/>
      <c r="N70" s="27"/>
      <c r="O70" s="16"/>
      <c r="P70" s="16"/>
    </row>
    <row r="71" spans="1:22" ht="12.7">
      <c r="B71" s="51" t="s">
        <v>297</v>
      </c>
      <c r="C71" s="34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16"/>
      <c r="S71" s="16"/>
      <c r="T71" s="16"/>
      <c r="U71" s="26"/>
      <c r="V71" s="27"/>
    </row>
    <row r="72" spans="1:22" ht="12.7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8"/>
      <c r="Q72" s="18"/>
      <c r="R72" s="16"/>
      <c r="S72" s="16"/>
      <c r="T72" s="16"/>
      <c r="U72" s="26"/>
      <c r="V72" s="27"/>
    </row>
    <row r="73" spans="1:22" ht="12.7">
      <c r="B73" s="23" t="s">
        <v>298</v>
      </c>
      <c r="C73" s="16"/>
      <c r="D73" s="16"/>
      <c r="E73" s="16"/>
      <c r="F73" s="16"/>
      <c r="G73" s="16"/>
      <c r="H73" s="16"/>
      <c r="I73" s="16"/>
    </row>
    <row r="74" spans="1:22" ht="12.7">
      <c r="B74" s="18" t="s">
        <v>307</v>
      </c>
      <c r="C74" s="16"/>
      <c r="D74" s="16"/>
      <c r="E74" s="16"/>
      <c r="F74" s="16"/>
      <c r="G74" s="16"/>
      <c r="H74" s="16"/>
      <c r="I74" s="16"/>
    </row>
    <row r="75" spans="1:22" ht="12.7">
      <c r="B75" s="18" t="s">
        <v>299</v>
      </c>
      <c r="C75" s="16"/>
      <c r="D75" s="31" t="s">
        <v>265</v>
      </c>
      <c r="E75" s="16"/>
      <c r="F75" s="16"/>
      <c r="G75" s="16"/>
      <c r="H75" s="16"/>
      <c r="I75" s="16"/>
    </row>
  </sheetData>
  <mergeCells count="1">
    <mergeCell ref="K3:O3"/>
  </mergeCells>
  <hyperlinks>
    <hyperlink ref="D7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2:Y118"/>
  <sheetViews>
    <sheetView workbookViewId="0">
      <selection activeCell="I7" sqref="I7"/>
    </sheetView>
  </sheetViews>
  <sheetFormatPr defaultColWidth="9.35546875" defaultRowHeight="11.7"/>
  <cols>
    <col min="1" max="1" width="2.85546875" style="1" customWidth="1"/>
    <col min="2" max="2" width="12.640625" style="1" customWidth="1"/>
    <col min="3" max="3" width="10" style="9" customWidth="1"/>
    <col min="4" max="4" width="10" style="9" hidden="1" customWidth="1"/>
    <col min="5" max="5" width="11" style="9" bestFit="1" customWidth="1"/>
    <col min="6" max="16384" width="9.35546875" style="1"/>
  </cols>
  <sheetData>
    <row r="2" spans="1:25">
      <c r="A2" s="11" t="s">
        <v>311</v>
      </c>
    </row>
    <row r="3" spans="1:25">
      <c r="B3" s="10"/>
      <c r="C3" s="10"/>
      <c r="D3" s="10"/>
      <c r="E3" s="10"/>
      <c r="F3" s="110" t="s">
        <v>276</v>
      </c>
      <c r="G3" s="110"/>
      <c r="H3" s="110"/>
      <c r="I3" s="110"/>
      <c r="J3" s="110" t="s">
        <v>295</v>
      </c>
      <c r="K3" s="110"/>
      <c r="L3" s="110"/>
      <c r="M3" s="110"/>
      <c r="N3" s="110" t="s">
        <v>277</v>
      </c>
      <c r="O3" s="110"/>
      <c r="P3" s="110"/>
      <c r="Q3" s="110"/>
      <c r="R3" s="110" t="s">
        <v>318</v>
      </c>
      <c r="S3" s="110"/>
      <c r="T3" s="110"/>
      <c r="U3" s="110"/>
      <c r="V3" s="110" t="s">
        <v>278</v>
      </c>
      <c r="W3" s="110"/>
      <c r="X3" s="110"/>
      <c r="Y3" s="110"/>
    </row>
    <row r="4" spans="1:25">
      <c r="B4" s="55" t="s">
        <v>0</v>
      </c>
      <c r="C4" s="56" t="s">
        <v>271</v>
      </c>
      <c r="D4" s="56" t="s">
        <v>305</v>
      </c>
      <c r="E4" s="56" t="s">
        <v>268</v>
      </c>
      <c r="F4" s="55">
        <v>2014</v>
      </c>
      <c r="G4" s="55">
        <v>2015</v>
      </c>
      <c r="H4" s="55">
        <v>2016</v>
      </c>
      <c r="I4" s="55">
        <v>2017</v>
      </c>
      <c r="J4" s="55">
        <v>2014</v>
      </c>
      <c r="K4" s="55">
        <v>2015</v>
      </c>
      <c r="L4" s="55">
        <v>2016</v>
      </c>
      <c r="M4" s="55">
        <v>2017</v>
      </c>
      <c r="N4" s="55">
        <v>2014</v>
      </c>
      <c r="O4" s="55">
        <v>2015</v>
      </c>
      <c r="P4" s="55">
        <v>2016</v>
      </c>
      <c r="Q4" s="55">
        <v>2017</v>
      </c>
      <c r="R4" s="55">
        <v>2014</v>
      </c>
      <c r="S4" s="55">
        <v>2015</v>
      </c>
      <c r="T4" s="55">
        <v>2016</v>
      </c>
      <c r="U4" s="55">
        <v>2017</v>
      </c>
      <c r="V4" s="55">
        <v>2014</v>
      </c>
      <c r="W4" s="55">
        <v>2015</v>
      </c>
      <c r="X4" s="55">
        <v>2016</v>
      </c>
      <c r="Y4" s="55">
        <v>2017</v>
      </c>
    </row>
    <row r="5" spans="1:25">
      <c r="B5" s="9" t="s">
        <v>272</v>
      </c>
      <c r="C5" s="8">
        <v>357</v>
      </c>
      <c r="D5" s="14" t="s">
        <v>283</v>
      </c>
      <c r="E5" s="8">
        <v>0.59</v>
      </c>
      <c r="F5" s="13">
        <f>INDEX('[2]2014.Exh'!$I$4:$AI$141,MATCH($D5,'[2]2014.Exh'!$I$4:$I$141,0),MATCH(F$3,'[2]2014.Exh'!$I$4:$AI$4,0))*$C$5/453.6</f>
        <v>0.21836845182808709</v>
      </c>
      <c r="G5" s="13">
        <f>INDEX('[2]2015.Exh'!$I$4:$AI$141,MATCH($D5,'[2]2015.Exh'!$I$4:$I$141,0),MATCH(F$3,'[2]2015.Exh'!$I$4:$AI$4,0))*$C$5/453.6</f>
        <v>0.20853012513836888</v>
      </c>
      <c r="H5" s="13">
        <f>INDEX('[2]2016.Exh'!$I$4:$AI$141,MATCH($D5,'[2]2016.Exh'!$I$4:$I$141,0),MATCH(F$3,'[2]2016.Exh'!$I$4:$AI$4,0))*$C$5/453.6</f>
        <v>0.19882738024319135</v>
      </c>
      <c r="I5" s="13">
        <f>INDEX('[2]2017.Exh'!$I$4:$AI$141,MATCH($D5,'[2]2017.Exh'!$I$4:$I$141,0),MATCH(F$3,'[2]2017.Exh'!$I$4:$AI$4,0))*$C$5/453.6</f>
        <v>0.18941204536953829</v>
      </c>
      <c r="J5" s="13">
        <f>INDEX('[2]2014.Exh'!$I$4:$AI$141,MATCH($D5,'[2]2014.Exh'!$I$4:$I$141,0),MATCH(J$3,'[2]2014.Exh'!$I$4:$AI$4,0))*$C$5/453.6</f>
        <v>1.824407778556568</v>
      </c>
      <c r="K5" s="13">
        <f>INDEX('[2]2015.Exh'!$I$4:$AI$141,MATCH($D5,'[2]2015.Exh'!$I$4:$I$141,0),MATCH(J$3,'[2]2015.Exh'!$I$4:$AI$4,0))*$C$5/453.6</f>
        <v>1.7086408817279217</v>
      </c>
      <c r="L5" s="13">
        <f>INDEX('[2]2016.Exh'!$I$4:$AI$141,MATCH($D5,'[2]2016.Exh'!$I$4:$I$141,0),MATCH(J$3,'[2]2016.Exh'!$I$4:$AI$4,0))*$C$5/453.6</f>
        <v>1.5980094743983482</v>
      </c>
      <c r="M5" s="13">
        <f>INDEX('[2]2017.Exh'!$I$4:$AI$141,MATCH($D5,'[2]2017.Exh'!$I$4:$I$141,0),MATCH(J$3,'[2]2017.Exh'!$I$4:$AI$4,0))*$C$5/453.6</f>
        <v>1.4926448070337359</v>
      </c>
      <c r="N5" s="13">
        <f>INDEX('[2]2014.Exh'!$I$4:$AI$141,MATCH($D5,'[2]2014.Exh'!$I$4:$I$141,0),MATCH(N$3,'[2]2014.Exh'!$I$4:$AI$4,0))*$C$5/453.6</f>
        <v>0.94147295399386854</v>
      </c>
      <c r="O5" s="13">
        <f>INDEX('[2]2015.Exh'!$I$4:$AI$141,MATCH($D5,'[2]2015.Exh'!$I$4:$I$141,0),MATCH(N$3,'[2]2015.Exh'!$I$4:$AI$4,0))*$C$5/453.6</f>
        <v>0.88187367941939476</v>
      </c>
      <c r="P5" s="13">
        <f>INDEX('[2]2016.Exh'!$I$4:$AI$141,MATCH($D5,'[2]2016.Exh'!$I$4:$I$141,0),MATCH(N$3,'[2]2016.Exh'!$I$4:$AI$4,0))*$C$5/453.6</f>
        <v>0.82729142055910965</v>
      </c>
      <c r="Q5" s="13">
        <f>INDEX('[2]2017.Exh'!$I$4:$AI$141,MATCH($D5,'[2]2017.Exh'!$I$4:$I$141,0),MATCH(N$3,'[2]2017.Exh'!$I$4:$AI$4,0))*$C$5/453.6</f>
        <v>0.77775331717387608</v>
      </c>
      <c r="R5" s="13">
        <f>INDEX('[2]2014.Exh'!$I$4:$AI$141,MATCH($D5,'[2]2014.Exh'!$I$4:$I$141,0),MATCH(R$3,'[2]2014.Exh'!$I$4:$AI$4,0))*$C5/453.6</f>
        <v>1.8545981175583834E-3</v>
      </c>
      <c r="S5" s="13">
        <f>INDEX('[2]2015.Exh'!$I$4:$AI$141,MATCH($D5,'[2]2015.Exh'!$I$4:$I$141,0),MATCH(R$3,'[2]2015.Exh'!$I$4:$AI$4,0))*$C5/453.6</f>
        <v>1.8545979152588563E-3</v>
      </c>
      <c r="T5" s="13">
        <f>INDEX('[2]2016.Exh'!$I$4:$AI$141,MATCH($D5,'[2]2016.Exh'!$I$4:$I$141,0),MATCH(R$3,'[2]2016.Exh'!$I$4:$AI$4,0))*$C5/453.6</f>
        <v>1.8545978087376759E-3</v>
      </c>
      <c r="U5" s="13">
        <f>INDEX('[2]2017.Exh'!$I$4:$AI$141,MATCH($D5,'[2]2017.Exh'!$I$4:$I$141,0),MATCH(R$3,'[2]2017.Exh'!$I$4:$AI$4,0))*$C5/453.6</f>
        <v>1.8545971816481678E-3</v>
      </c>
      <c r="V5" s="13">
        <f>INDEX('[2]2014.Exh'!$I$4:$AI$141,MATCH($D5,'[2]2014.Exh'!$I$4:$I$141,0),MATCH(V$3,'[2]2014.Exh'!$I$4:$AI$4,0))*$C$5/453.6</f>
        <v>7.514262801446997E-2</v>
      </c>
      <c r="W5" s="13">
        <f>INDEX('[2]2015.Exh'!$I$4:$AI$141,MATCH($D5,'[2]2015.Exh'!$I$4:$I$141,0),MATCH(V$3,'[2]2015.Exh'!$I$4:$AI$4,0))*$C$5/453.6</f>
        <v>7.0010400668362865E-2</v>
      </c>
      <c r="X5" s="13">
        <f>INDEX('[2]2016.Exh'!$I$4:$AI$141,MATCH($D5,'[2]2016.Exh'!$I$4:$I$141,0),MATCH(V$3,'[2]2016.Exh'!$I$4:$AI$4,0))*$C$5/453.6</f>
        <v>6.5081953604790965E-2</v>
      </c>
      <c r="Y5" s="13">
        <f>INDEX('[2]2017.Exh'!$I$4:$AI$141,MATCH($D5,'[2]2017.Exh'!$I$4:$I$141,0),MATCH(V$3,'[2]2017.Exh'!$I$4:$AI$4,0))*$C$5/453.6</f>
        <v>6.0423465202924236E-2</v>
      </c>
    </row>
    <row r="6" spans="1:25">
      <c r="B6" s="9" t="s">
        <v>273</v>
      </c>
      <c r="C6" s="8">
        <v>168</v>
      </c>
      <c r="D6" s="14" t="s">
        <v>280</v>
      </c>
      <c r="E6" s="8">
        <v>0.56999999999999995</v>
      </c>
      <c r="F6" s="13">
        <f>INDEX('[2]2014.Exh'!$I$4:$AI$141,MATCH($D6,'[2]2014.Exh'!$I$4:$I$141,0),MATCH(F$3,'[2]2014.Exh'!$I$4:$AI$4,0))*$C$6/453.6</f>
        <v>0.10962310910406271</v>
      </c>
      <c r="G6" s="13">
        <f>INDEX('[2]2015.Exh'!$I$4:$AI$141,MATCH($D6,'[2]2015.Exh'!$I$4:$I$141,0),MATCH(F$3,'[2]2015.Exh'!$I$4:$AI$4,0))*$C$6/453.6</f>
        <v>0.10167340214676121</v>
      </c>
      <c r="H6" s="13">
        <f>INDEX('[2]2016.Exh'!$I$4:$AI$141,MATCH($D6,'[2]2016.Exh'!$I$4:$I$141,0),MATCH(F$3,'[2]2016.Exh'!$I$4:$AI$4,0))*$C$6/453.6</f>
        <v>9.3923678976609568E-2</v>
      </c>
      <c r="I6" s="13">
        <f>INDEX('[2]2017.Exh'!$I$4:$AI$141,MATCH($D6,'[2]2017.Exh'!$I$4:$I$141,0),MATCH(F$3,'[2]2017.Exh'!$I$4:$AI$4,0))*$C$6/453.6</f>
        <v>8.6349722373247048E-2</v>
      </c>
      <c r="J6" s="13">
        <f>INDEX('[2]2014.Exh'!$I$4:$AI$141,MATCH($D6,'[2]2014.Exh'!$I$4:$I$141,0),MATCH(J$3,'[2]2014.Exh'!$I$4:$AI$4,0))*$C$6/453.6</f>
        <v>0.8034373508560817</v>
      </c>
      <c r="K6" s="13">
        <f>INDEX('[2]2015.Exh'!$I$4:$AI$141,MATCH($D6,'[2]2015.Exh'!$I$4:$I$141,0),MATCH(J$3,'[2]2015.Exh'!$I$4:$AI$4,0))*$C$6/453.6</f>
        <v>0.71547068645003409</v>
      </c>
      <c r="L6" s="13">
        <f>INDEX('[2]2016.Exh'!$I$4:$AI$141,MATCH($D6,'[2]2016.Exh'!$I$4:$I$141,0),MATCH(J$3,'[2]2016.Exh'!$I$4:$AI$4,0))*$C$6/453.6</f>
        <v>0.6337493627153461</v>
      </c>
      <c r="M6" s="13">
        <f>INDEX('[2]2017.Exh'!$I$4:$AI$141,MATCH($D6,'[2]2017.Exh'!$I$4:$I$141,0),MATCH(J$3,'[2]2017.Exh'!$I$4:$AI$4,0))*$C$6/453.6</f>
        <v>0.55736209536138082</v>
      </c>
      <c r="N6" s="13">
        <f>INDEX('[2]2014.Exh'!$I$4:$AI$141,MATCH($D6,'[2]2014.Exh'!$I$4:$I$141,0),MATCH(N$3,'[2]2014.Exh'!$I$4:$AI$4,0))*$C$6/453.6</f>
        <v>0.63901889246281063</v>
      </c>
      <c r="O6" s="13">
        <f>INDEX('[2]2015.Exh'!$I$4:$AI$141,MATCH($D6,'[2]2015.Exh'!$I$4:$I$141,0),MATCH(N$3,'[2]2015.Exh'!$I$4:$AI$4,0))*$C$6/453.6</f>
        <v>0.63831678395242142</v>
      </c>
      <c r="P6" s="13">
        <f>INDEX('[2]2016.Exh'!$I$4:$AI$141,MATCH($D6,'[2]2016.Exh'!$I$4:$I$141,0),MATCH(N$3,'[2]2016.Exh'!$I$4:$AI$4,0))*$C$6/453.6</f>
        <v>0.63771571035062324</v>
      </c>
      <c r="Q6" s="13">
        <f>INDEX('[2]2017.Exh'!$I$4:$AI$141,MATCH($D6,'[2]2017.Exh'!$I$4:$I$141,0),MATCH(N$3,'[2]2017.Exh'!$I$4:$AI$4,0))*$C$6/453.6</f>
        <v>0.63716019503775623</v>
      </c>
      <c r="R6" s="13">
        <f>INDEX('[2]2014.Exh'!$I$4:$AI$141,MATCH($D6,'[2]2014.Exh'!$I$4:$I$141,0),MATCH(R$3,'[2]2014.Exh'!$I$4:$AI$4,0))*$C6/453.6</f>
        <v>1.2110894329621705E-3</v>
      </c>
      <c r="S6" s="13">
        <f>INDEX('[2]2015.Exh'!$I$4:$AI$141,MATCH($D6,'[2]2015.Exh'!$I$4:$I$141,0),MATCH(R$3,'[2]2015.Exh'!$I$4:$AI$4,0))*$C6/453.6</f>
        <v>1.2110896984570815E-3</v>
      </c>
      <c r="T6" s="13">
        <f>INDEX('[2]2016.Exh'!$I$4:$AI$141,MATCH($D6,'[2]2016.Exh'!$I$4:$I$141,0),MATCH(R$3,'[2]2016.Exh'!$I$4:$AI$4,0))*$C6/453.6</f>
        <v>1.2110895933516972E-3</v>
      </c>
      <c r="U6" s="13">
        <f>INDEX('[2]2017.Exh'!$I$4:$AI$141,MATCH($D6,'[2]2017.Exh'!$I$4:$I$141,0),MATCH(R$3,'[2]2017.Exh'!$I$4:$AI$4,0))*$C6/453.6</f>
        <v>1.2110893290183387E-3</v>
      </c>
      <c r="V6" s="13">
        <f>INDEX('[2]2014.Exh'!$I$4:$AI$141,MATCH($D6,'[2]2014.Exh'!$I$4:$I$141,0),MATCH(V$3,'[2]2014.Exh'!$I$4:$AI$4,0))*$C$6/453.6</f>
        <v>4.4294292909357678E-2</v>
      </c>
      <c r="W6" s="13">
        <f>INDEX('[2]2015.Exh'!$I$4:$AI$141,MATCH($D6,'[2]2015.Exh'!$I$4:$I$141,0),MATCH(V$3,'[2]2015.Exh'!$I$4:$AI$4,0))*$C$6/453.6</f>
        <v>3.9213825795450644E-2</v>
      </c>
      <c r="X6" s="13">
        <f>INDEX('[2]2016.Exh'!$I$4:$AI$141,MATCH($D6,'[2]2016.Exh'!$I$4:$I$141,0),MATCH(V$3,'[2]2016.Exh'!$I$4:$AI$4,0))*$C$6/453.6</f>
        <v>3.4364170129324433E-2</v>
      </c>
      <c r="Y6" s="13">
        <f>INDEX('[2]2017.Exh'!$I$4:$AI$141,MATCH($D6,'[2]2017.Exh'!$I$4:$I$141,0),MATCH(V$3,'[2]2017.Exh'!$I$4:$AI$4,0))*$C$6/453.6</f>
        <v>2.9726245005393746E-2</v>
      </c>
    </row>
    <row r="7" spans="1:25">
      <c r="B7" s="9" t="s">
        <v>274</v>
      </c>
      <c r="C7" s="8">
        <v>399</v>
      </c>
      <c r="D7" s="14" t="s">
        <v>281</v>
      </c>
      <c r="E7" s="8">
        <v>0.43</v>
      </c>
      <c r="F7" s="13">
        <f>INDEX('[2]2014.Exh'!$I$4:$AI$141,MATCH($D7,'[2]2014.Exh'!$I$4:$I$141,0),MATCH(F$3,'[2]2014.Exh'!$I$4:$AI$4,0))*$C$7/453.6</f>
        <v>0.1170458531597206</v>
      </c>
      <c r="G7" s="13">
        <f>INDEX('[2]2015.Exh'!$I$4:$AI$141,MATCH($D7,'[2]2015.Exh'!$I$4:$I$141,0),MATCH(F$3,'[2]2015.Exh'!$I$4:$AI$4,0))*$C$7/453.6</f>
        <v>0.11111230138865982</v>
      </c>
      <c r="H7" s="13">
        <f>INDEX('[2]2016.Exh'!$I$4:$AI$141,MATCH($D7,'[2]2016.Exh'!$I$4:$I$141,0),MATCH(F$3,'[2]2016.Exh'!$I$4:$AI$4,0))*$C$7/453.6</f>
        <v>0.1057449202760057</v>
      </c>
      <c r="I7" s="13">
        <f>INDEX('[2]2017.Exh'!$I$4:$AI$141,MATCH($D7,'[2]2017.Exh'!$I$4:$I$141,0),MATCH(F$3,'[2]2017.Exh'!$I$4:$AI$4,0))*$C$7/453.6</f>
        <v>0.10074002858095253</v>
      </c>
      <c r="J7" s="13">
        <f>INDEX('[2]2014.Exh'!$I$4:$AI$141,MATCH($D7,'[2]2014.Exh'!$I$4:$I$141,0),MATCH(J$3,'[2]2014.Exh'!$I$4:$AI$4,0))*$C$7/453.6</f>
        <v>1.0371692834079509</v>
      </c>
      <c r="K7" s="13">
        <f>INDEX('[2]2015.Exh'!$I$4:$AI$141,MATCH($D7,'[2]2015.Exh'!$I$4:$I$141,0),MATCH(J$3,'[2]2015.Exh'!$I$4:$AI$4,0))*$C$7/453.6</f>
        <v>0.94479675299669663</v>
      </c>
      <c r="L7" s="13">
        <f>INDEX('[2]2016.Exh'!$I$4:$AI$141,MATCH($D7,'[2]2016.Exh'!$I$4:$I$141,0),MATCH(J$3,'[2]2016.Exh'!$I$4:$AI$4,0))*$C$7/453.6</f>
        <v>0.8585203529663642</v>
      </c>
      <c r="M7" s="13">
        <f>INDEX('[2]2017.Exh'!$I$4:$AI$141,MATCH($D7,'[2]2017.Exh'!$I$4:$I$141,0),MATCH(J$3,'[2]2017.Exh'!$I$4:$AI$4,0))*$C$7/453.6</f>
        <v>0.77746980335084859</v>
      </c>
      <c r="N7" s="13">
        <f>INDEX('[2]2014.Exh'!$I$4:$AI$141,MATCH($D7,'[2]2014.Exh'!$I$4:$I$141,0),MATCH(N$3,'[2]2014.Exh'!$I$4:$AI$4,0))*$C$7/453.6</f>
        <v>0.39319379805213067</v>
      </c>
      <c r="O7" s="13">
        <f>INDEX('[2]2015.Exh'!$I$4:$AI$141,MATCH($D7,'[2]2015.Exh'!$I$4:$I$141,0),MATCH(N$3,'[2]2015.Exh'!$I$4:$AI$4,0))*$C$7/453.6</f>
        <v>0.37073808620684057</v>
      </c>
      <c r="P7" s="13">
        <f>INDEX('[2]2016.Exh'!$I$4:$AI$141,MATCH($D7,'[2]2016.Exh'!$I$4:$I$141,0),MATCH(N$3,'[2]2016.Exh'!$I$4:$AI$4,0))*$C$7/453.6</f>
        <v>0.35247672935665297</v>
      </c>
      <c r="Q7" s="13">
        <f>INDEX('[2]2017.Exh'!$I$4:$AI$141,MATCH($D7,'[2]2017.Exh'!$I$4:$I$141,0),MATCH(N$3,'[2]2017.Exh'!$I$4:$AI$4,0))*$C$7/453.6</f>
        <v>0.3376103820993645</v>
      </c>
      <c r="R7" s="13">
        <f>INDEX('[2]2014.Exh'!$I$4:$AI$141,MATCH($D7,'[2]2014.Exh'!$I$4:$I$141,0),MATCH(R$3,'[2]2014.Exh'!$I$4:$AI$4,0))*$C7/453.6</f>
        <v>1.4094007225399652E-3</v>
      </c>
      <c r="S7" s="13">
        <f>INDEX('[2]2015.Exh'!$I$4:$AI$141,MATCH($D7,'[2]2015.Exh'!$I$4:$I$141,0),MATCH(R$3,'[2]2015.Exh'!$I$4:$AI$4,0))*$C7/453.6</f>
        <v>1.4094003185360477E-3</v>
      </c>
      <c r="T7" s="13">
        <f>INDEX('[2]2016.Exh'!$I$4:$AI$141,MATCH($D7,'[2]2016.Exh'!$I$4:$I$141,0),MATCH(R$3,'[2]2016.Exh'!$I$4:$AI$4,0))*$C7/453.6</f>
        <v>1.4094000482248903E-3</v>
      </c>
      <c r="U7" s="13">
        <f>INDEX('[2]2017.Exh'!$I$4:$AI$141,MATCH($D7,'[2]2017.Exh'!$I$4:$I$141,0),MATCH(R$3,'[2]2017.Exh'!$I$4:$AI$4,0))*$C7/453.6</f>
        <v>1.4094003215620048E-3</v>
      </c>
      <c r="V7" s="13">
        <f>INDEX('[2]2014.Exh'!$I$4:$AI$141,MATCH($D7,'[2]2014.Exh'!$I$4:$I$141,0),MATCH(V$3,'[2]2014.Exh'!$I$4:$AI$4,0))*$C$7/453.6</f>
        <v>3.7453012927195155E-2</v>
      </c>
      <c r="W7" s="13">
        <f>INDEX('[2]2015.Exh'!$I$4:$AI$141,MATCH($D7,'[2]2015.Exh'!$I$4:$I$141,0),MATCH(V$3,'[2]2015.Exh'!$I$4:$AI$4,0))*$C$7/453.6</f>
        <v>3.4005996821857648E-2</v>
      </c>
      <c r="X7" s="13">
        <f>INDEX('[2]2016.Exh'!$I$4:$AI$141,MATCH($D7,'[2]2016.Exh'!$I$4:$I$141,0),MATCH(V$3,'[2]2016.Exh'!$I$4:$AI$4,0))*$C$7/453.6</f>
        <v>3.0896459098109202E-2</v>
      </c>
      <c r="Y7" s="13">
        <f>INDEX('[2]2017.Exh'!$I$4:$AI$141,MATCH($D7,'[2]2017.Exh'!$I$4:$I$141,0),MATCH(V$3,'[2]2017.Exh'!$I$4:$AI$4,0))*$C$7/453.6</f>
        <v>2.8037992056640336E-2</v>
      </c>
    </row>
    <row r="8" spans="1:25">
      <c r="B8" s="9" t="s">
        <v>304</v>
      </c>
      <c r="C8" s="8">
        <v>291</v>
      </c>
      <c r="D8" s="14" t="s">
        <v>279</v>
      </c>
      <c r="E8" s="8">
        <v>0.75</v>
      </c>
      <c r="F8" s="13">
        <f>INDEX('[2]2014.Exh'!$I$4:$AI$141,MATCH($D8,'[2]2014.Exh'!$I$4:$I$141,0),MATCH(F$3,'[2]2014.Exh'!$I$4:$AI$4,0))*$C$8/453.6</f>
        <v>7.0031943712599146E-2</v>
      </c>
      <c r="G8" s="13">
        <f>INDEX('[2]2015.Exh'!$I$4:$AI$141,MATCH($D8,'[2]2015.Exh'!$I$4:$I$141,0),MATCH(F$3,'[2]2015.Exh'!$I$4:$AI$4,0))*$C$8/453.6</f>
        <v>6.4991577090266789E-2</v>
      </c>
      <c r="H8" s="13">
        <f>INDEX('[2]2016.Exh'!$I$4:$AI$141,MATCH($D8,'[2]2016.Exh'!$I$4:$I$141,0),MATCH(F$3,'[2]2016.Exh'!$I$4:$AI$4,0))*$C$8/453.6</f>
        <v>6.013155508328754E-2</v>
      </c>
      <c r="I8" s="13">
        <f>INDEX('[2]2017.Exh'!$I$4:$AI$141,MATCH($D8,'[2]2017.Exh'!$I$4:$I$141,0),MATCH(F$3,'[2]2017.Exh'!$I$4:$AI$4,0))*$C$8/453.6</f>
        <v>5.5620478514950313E-2</v>
      </c>
      <c r="J8" s="13">
        <f>INDEX('[2]2014.Exh'!$I$4:$AI$141,MATCH($D8,'[2]2014.Exh'!$I$4:$I$141,0),MATCH(J$3,'[2]2014.Exh'!$I$4:$AI$4,0))*$C$8/453.6</f>
        <v>0.55272253710541919</v>
      </c>
      <c r="K8" s="13">
        <f>INDEX('[2]2015.Exh'!$I$4:$AI$141,MATCH($D8,'[2]2015.Exh'!$I$4:$I$141,0),MATCH(J$3,'[2]2015.Exh'!$I$4:$AI$4,0))*$C$8/453.6</f>
        <v>0.44740212844384231</v>
      </c>
      <c r="L8" s="13">
        <f>INDEX('[2]2016.Exh'!$I$4:$AI$141,MATCH($D8,'[2]2016.Exh'!$I$4:$I$141,0),MATCH(J$3,'[2]2016.Exh'!$I$4:$AI$4,0))*$C$8/453.6</f>
        <v>0.36401934130688096</v>
      </c>
      <c r="M8" s="13">
        <f>INDEX('[2]2017.Exh'!$I$4:$AI$141,MATCH($D8,'[2]2017.Exh'!$I$4:$I$141,0),MATCH(J$3,'[2]2017.Exh'!$I$4:$AI$4,0))*$C$8/453.6</f>
        <v>0.29340971943290989</v>
      </c>
      <c r="N8" s="13">
        <f>INDEX('[2]2014.Exh'!$I$4:$AI$141,MATCH($D8,'[2]2014.Exh'!$I$4:$I$141,0),MATCH(N$3,'[2]2014.Exh'!$I$4:$AI$4,0))*$C$8/453.6</f>
        <v>0.32049333814040143</v>
      </c>
      <c r="O8" s="13">
        <f>INDEX('[2]2015.Exh'!$I$4:$AI$141,MATCH($D8,'[2]2015.Exh'!$I$4:$I$141,0),MATCH(N$3,'[2]2015.Exh'!$I$4:$AI$4,0))*$C$8/453.6</f>
        <v>0.32045249927442199</v>
      </c>
      <c r="P8" s="13">
        <f>INDEX('[2]2016.Exh'!$I$4:$AI$141,MATCH($D8,'[2]2016.Exh'!$I$4:$I$141,0),MATCH(N$3,'[2]2016.Exh'!$I$4:$AI$4,0))*$C$8/453.6</f>
        <v>0.32048615875047554</v>
      </c>
      <c r="Q8" s="13">
        <f>INDEX('[2]2017.Exh'!$I$4:$AI$141,MATCH($D8,'[2]2017.Exh'!$I$4:$I$141,0),MATCH(N$3,'[2]2017.Exh'!$I$4:$AI$4,0))*$C$8/453.6</f>
        <v>0.32051634779169857</v>
      </c>
      <c r="R8" s="13">
        <f>INDEX('[2]2014.Exh'!$I$4:$AI$141,MATCH($D8,'[2]2014.Exh'!$I$4:$I$141,0),MATCH(R$3,'[2]2014.Exh'!$I$4:$AI$4,0))*$C8/453.6</f>
        <v>1.7767604759659703E-3</v>
      </c>
      <c r="S8" s="13">
        <f>INDEX('[2]2015.Exh'!$I$4:$AI$141,MATCH($D8,'[2]2015.Exh'!$I$4:$I$141,0),MATCH(R$3,'[2]2015.Exh'!$I$4:$AI$4,0))*$C8/453.6</f>
        <v>1.776760268612862E-3</v>
      </c>
      <c r="T8" s="13">
        <f>INDEX('[2]2016.Exh'!$I$4:$AI$141,MATCH($D8,'[2]2016.Exh'!$I$4:$I$141,0),MATCH(R$3,'[2]2016.Exh'!$I$4:$AI$4,0))*$C8/453.6</f>
        <v>1.7767603455874808E-3</v>
      </c>
      <c r="U8" s="13">
        <f>INDEX('[2]2017.Exh'!$I$4:$AI$141,MATCH($D8,'[2]2017.Exh'!$I$4:$I$141,0),MATCH(R$3,'[2]2017.Exh'!$I$4:$AI$4,0))*$C8/453.6</f>
        <v>1.7767594060373025E-3</v>
      </c>
      <c r="V8" s="13">
        <f>INDEX('[2]2014.Exh'!$I$4:$AI$141,MATCH($D8,'[2]2014.Exh'!$I$4:$I$141,0),MATCH(V$3,'[2]2014.Exh'!$I$4:$AI$4,0))*$C$8/453.6</f>
        <v>1.7006156082631348E-2</v>
      </c>
      <c r="W8" s="13">
        <f>INDEX('[2]2015.Exh'!$I$4:$AI$141,MATCH($D8,'[2]2015.Exh'!$I$4:$I$141,0),MATCH(V$3,'[2]2015.Exh'!$I$4:$AI$4,0))*$C$8/453.6</f>
        <v>1.3650449172596134E-2</v>
      </c>
      <c r="X8" s="13">
        <f>INDEX('[2]2016.Exh'!$I$4:$AI$141,MATCH($D8,'[2]2016.Exh'!$I$4:$I$141,0),MATCH(V$3,'[2]2016.Exh'!$I$4:$AI$4,0))*$C$8/453.6</f>
        <v>1.0791062156238871E-2</v>
      </c>
      <c r="Y8" s="13">
        <f>INDEX('[2]2017.Exh'!$I$4:$AI$141,MATCH($D8,'[2]2017.Exh'!$I$4:$I$141,0),MATCH(V$3,'[2]2017.Exh'!$I$4:$AI$4,0))*$C$8/453.6</f>
        <v>8.3979085042060059E-3</v>
      </c>
    </row>
    <row r="9" spans="1:25">
      <c r="B9" s="9" t="s">
        <v>275</v>
      </c>
      <c r="C9" s="8">
        <v>479</v>
      </c>
      <c r="D9" s="14" t="s">
        <v>282</v>
      </c>
      <c r="E9" s="8">
        <v>0.56999999999999995</v>
      </c>
      <c r="F9" s="13">
        <f>INDEX('[2]2014.Exh'!$I$4:$AI$141,MATCH($D9,'[2]2014.Exh'!$I$4:$I$141,0),MATCH(F$3,'[2]2014.Exh'!$I$4:$AI$4,0))*$C$9/453.6</f>
        <v>0.19786159790724345</v>
      </c>
      <c r="G9" s="13">
        <f>INDEX('[2]2015.Exh'!$I$4:$AI$141,MATCH($D9,'[2]2015.Exh'!$I$4:$I$141,0),MATCH(F$3,'[2]2015.Exh'!$I$4:$AI$4,0))*$C$9/453.6</f>
        <v>0.18775613842164196</v>
      </c>
      <c r="H9" s="13">
        <f>INDEX('[2]2016.Exh'!$I$4:$AI$141,MATCH($D9,'[2]2016.Exh'!$I$4:$I$141,0),MATCH(F$3,'[2]2016.Exh'!$I$4:$AI$4,0))*$C$9/453.6</f>
        <v>0.17774335352545864</v>
      </c>
      <c r="I9" s="13">
        <f>INDEX('[2]2017.Exh'!$I$4:$AI$141,MATCH($D9,'[2]2017.Exh'!$I$4:$I$141,0),MATCH(F$3,'[2]2017.Exh'!$I$4:$AI$4,0))*$C$9/453.6</f>
        <v>0.16777741555262463</v>
      </c>
      <c r="J9" s="13">
        <f>INDEX('[2]2014.Exh'!$I$4:$AI$141,MATCH($D9,'[2]2014.Exh'!$I$4:$I$141,0),MATCH(J$3,'[2]2014.Exh'!$I$4:$AI$4,0))*$C$9/453.6</f>
        <v>1.5325699252805165</v>
      </c>
      <c r="K9" s="13">
        <f>INDEX('[2]2015.Exh'!$I$4:$AI$141,MATCH($D9,'[2]2015.Exh'!$I$4:$I$141,0),MATCH(J$3,'[2]2015.Exh'!$I$4:$AI$4,0))*$C$9/453.6</f>
        <v>1.3623375215516356</v>
      </c>
      <c r="L9" s="13">
        <f>INDEX('[2]2016.Exh'!$I$4:$AI$141,MATCH($D9,'[2]2016.Exh'!$I$4:$I$141,0),MATCH(J$3,'[2]2016.Exh'!$I$4:$AI$4,0))*$C$9/453.6</f>
        <v>1.2047988734666832</v>
      </c>
      <c r="M9" s="13">
        <f>INDEX('[2]2017.Exh'!$I$4:$AI$141,MATCH($D9,'[2]2017.Exh'!$I$4:$I$141,0),MATCH(J$3,'[2]2017.Exh'!$I$4:$AI$4,0))*$C$9/453.6</f>
        <v>1.0598924785963688</v>
      </c>
      <c r="N9" s="13">
        <f>INDEX('[2]2014.Exh'!$I$4:$AI$141,MATCH($D9,'[2]2014.Exh'!$I$4:$I$141,0),MATCH(N$3,'[2]2014.Exh'!$I$4:$AI$4,0))*$C$9/453.6</f>
        <v>0.58636360507042606</v>
      </c>
      <c r="O9" s="13">
        <f>INDEX('[2]2015.Exh'!$I$4:$AI$141,MATCH($D9,'[2]2015.Exh'!$I$4:$I$141,0),MATCH(N$3,'[2]2015.Exh'!$I$4:$AI$4,0))*$C$9/453.6</f>
        <v>0.56883011536658434</v>
      </c>
      <c r="P9" s="13">
        <f>INDEX('[2]2016.Exh'!$I$4:$AI$141,MATCH($D9,'[2]2016.Exh'!$I$4:$I$141,0),MATCH(N$3,'[2]2016.Exh'!$I$4:$AI$4,0))*$C$9/453.6</f>
        <v>0.55428388621581337</v>
      </c>
      <c r="Q9" s="13">
        <f>INDEX('[2]2017.Exh'!$I$4:$AI$141,MATCH($D9,'[2]2017.Exh'!$I$4:$I$141,0),MATCH(N$3,'[2]2017.Exh'!$I$4:$AI$4,0))*$C$9/453.6</f>
        <v>0.54285895739510315</v>
      </c>
      <c r="R9" s="13">
        <f>INDEX('[2]2014.Exh'!$I$4:$AI$141,MATCH($D9,'[2]2014.Exh'!$I$4:$I$141,0),MATCH(R$3,'[2]2014.Exh'!$I$4:$AI$4,0))*$C9/453.6</f>
        <v>2.558478775935521E-3</v>
      </c>
      <c r="S9" s="13">
        <f>INDEX('[2]2015.Exh'!$I$4:$AI$141,MATCH($D9,'[2]2015.Exh'!$I$4:$I$141,0),MATCH(R$3,'[2]2015.Exh'!$I$4:$AI$4,0))*$C9/453.6</f>
        <v>2.5584791294348897E-3</v>
      </c>
      <c r="T9" s="13">
        <f>INDEX('[2]2016.Exh'!$I$4:$AI$141,MATCH($D9,'[2]2016.Exh'!$I$4:$I$141,0),MATCH(R$3,'[2]2016.Exh'!$I$4:$AI$4,0))*$C9/453.6</f>
        <v>2.5584785497684268E-3</v>
      </c>
      <c r="U9" s="13">
        <f>INDEX('[2]2017.Exh'!$I$4:$AI$141,MATCH($D9,'[2]2017.Exh'!$I$4:$I$141,0),MATCH(R$3,'[2]2017.Exh'!$I$4:$AI$4,0))*$C9/453.6</f>
        <v>2.5584796383705016E-3</v>
      </c>
      <c r="V9" s="13">
        <f>INDEX('[2]2014.Exh'!$I$4:$AI$141,MATCH($D9,'[2]2014.Exh'!$I$4:$I$141,0),MATCH(V$3,'[2]2014.Exh'!$I$4:$AI$4,0))*$C$9/453.6</f>
        <v>5.4366532041053357E-2</v>
      </c>
      <c r="W9" s="13">
        <f>INDEX('[2]2015.Exh'!$I$4:$AI$141,MATCH($D9,'[2]2015.Exh'!$I$4:$I$141,0),MATCH(V$3,'[2]2015.Exh'!$I$4:$AI$4,0))*$C$9/453.6</f>
        <v>4.8441349596858307E-2</v>
      </c>
      <c r="X9" s="13">
        <f>INDEX('[2]2016.Exh'!$I$4:$AI$141,MATCH($D9,'[2]2016.Exh'!$I$4:$I$141,0),MATCH(V$3,'[2]2016.Exh'!$I$4:$AI$4,0))*$C$9/453.6</f>
        <v>4.3013153212852845E-2</v>
      </c>
      <c r="Y9" s="13">
        <f>INDEX('[2]2017.Exh'!$I$4:$AI$141,MATCH($D9,'[2]2017.Exh'!$I$4:$I$141,0),MATCH(V$3,'[2]2017.Exh'!$I$4:$AI$4,0))*$C$9/453.6</f>
        <v>3.8046284013711101E-2</v>
      </c>
    </row>
    <row r="10" spans="1:25">
      <c r="N10" s="7"/>
    </row>
    <row r="11" spans="1:25">
      <c r="A11" s="1" t="s">
        <v>284</v>
      </c>
      <c r="N11" s="7"/>
    </row>
    <row r="12" spans="1:25">
      <c r="N12" s="7"/>
    </row>
    <row r="13" spans="1:25">
      <c r="N13" s="7"/>
    </row>
    <row r="14" spans="1:25">
      <c r="H14" s="15"/>
      <c r="N14" s="7"/>
    </row>
    <row r="15" spans="1:25">
      <c r="H15" s="15"/>
      <c r="N15" s="7"/>
    </row>
    <row r="16" spans="1:25">
      <c r="H16" s="15"/>
      <c r="N16" s="7"/>
    </row>
    <row r="17" spans="2:14">
      <c r="H17" s="15"/>
      <c r="N17" s="7"/>
    </row>
    <row r="18" spans="2:14">
      <c r="H18" s="15"/>
      <c r="N18" s="7"/>
    </row>
    <row r="19" spans="2:14">
      <c r="N19" s="7"/>
    </row>
    <row r="20" spans="2:14">
      <c r="B20" s="12"/>
      <c r="N20" s="7"/>
    </row>
    <row r="21" spans="2:14">
      <c r="N21" s="7"/>
    </row>
    <row r="22" spans="2:14">
      <c r="N22" s="7"/>
    </row>
    <row r="23" spans="2:14">
      <c r="N23" s="7"/>
    </row>
    <row r="24" spans="2:14">
      <c r="N24" s="7"/>
    </row>
    <row r="25" spans="2:14">
      <c r="N25" s="7"/>
    </row>
    <row r="26" spans="2:14">
      <c r="N26" s="7"/>
    </row>
    <row r="27" spans="2:14">
      <c r="N27" s="7"/>
    </row>
    <row r="28" spans="2:14">
      <c r="N28" s="7"/>
    </row>
    <row r="29" spans="2:14">
      <c r="N29" s="7"/>
    </row>
    <row r="30" spans="2:14">
      <c r="N30" s="7"/>
    </row>
    <row r="31" spans="2:14">
      <c r="N31" s="7"/>
    </row>
    <row r="32" spans="2:14">
      <c r="N32" s="7"/>
    </row>
    <row r="33" spans="14:14">
      <c r="N33" s="7"/>
    </row>
    <row r="34" spans="14:14">
      <c r="N34" s="7"/>
    </row>
    <row r="35" spans="14:14">
      <c r="N35" s="7"/>
    </row>
    <row r="36" spans="14:14">
      <c r="N36" s="7"/>
    </row>
    <row r="37" spans="14:14">
      <c r="N37" s="7"/>
    </row>
    <row r="38" spans="14:14">
      <c r="N38" s="7"/>
    </row>
    <row r="39" spans="14:14">
      <c r="N39" s="7"/>
    </row>
    <row r="40" spans="14:14">
      <c r="N40" s="7"/>
    </row>
    <row r="41" spans="14:14">
      <c r="N41" s="7"/>
    </row>
    <row r="42" spans="14:14">
      <c r="N42" s="7"/>
    </row>
    <row r="43" spans="14:14">
      <c r="N43" s="7"/>
    </row>
    <row r="44" spans="14:14">
      <c r="N44" s="7"/>
    </row>
    <row r="45" spans="14:14">
      <c r="N45" s="7"/>
    </row>
    <row r="46" spans="14:14">
      <c r="N46" s="7"/>
    </row>
    <row r="47" spans="14:14">
      <c r="N47" s="7"/>
    </row>
    <row r="48" spans="14:14">
      <c r="N48" s="7"/>
    </row>
    <row r="49" spans="14:14">
      <c r="N49" s="7"/>
    </row>
    <row r="50" spans="14:14">
      <c r="N50" s="7"/>
    </row>
    <row r="51" spans="14:14">
      <c r="N51" s="7"/>
    </row>
    <row r="52" spans="14:14">
      <c r="N52" s="7"/>
    </row>
    <row r="53" spans="14:14">
      <c r="N53" s="7"/>
    </row>
    <row r="54" spans="14:14">
      <c r="N54" s="7"/>
    </row>
    <row r="55" spans="14:14">
      <c r="N55" s="7"/>
    </row>
    <row r="56" spans="14:14">
      <c r="N56" s="7"/>
    </row>
    <row r="57" spans="14:14">
      <c r="N57" s="7"/>
    </row>
    <row r="58" spans="14:14">
      <c r="N58" s="7"/>
    </row>
    <row r="59" spans="14:14">
      <c r="N59" s="7"/>
    </row>
    <row r="60" spans="14:14">
      <c r="N60" s="7"/>
    </row>
    <row r="61" spans="14:14">
      <c r="N61" s="7"/>
    </row>
    <row r="62" spans="14:14">
      <c r="N62" s="7"/>
    </row>
    <row r="63" spans="14:14">
      <c r="N63" s="7"/>
    </row>
    <row r="64" spans="14:14">
      <c r="N64" s="7"/>
    </row>
    <row r="65" spans="14:14">
      <c r="N65" s="7"/>
    </row>
    <row r="66" spans="14:14">
      <c r="N66" s="7"/>
    </row>
    <row r="67" spans="14:14">
      <c r="N67" s="7"/>
    </row>
    <row r="68" spans="14:14">
      <c r="N68" s="7"/>
    </row>
    <row r="69" spans="14:14">
      <c r="N69" s="7"/>
    </row>
    <row r="70" spans="14:14">
      <c r="N70" s="7"/>
    </row>
    <row r="71" spans="14:14">
      <c r="N71" s="7"/>
    </row>
    <row r="72" spans="14:14">
      <c r="N72" s="7"/>
    </row>
    <row r="73" spans="14:14">
      <c r="N73" s="7"/>
    </row>
    <row r="74" spans="14:14">
      <c r="N74" s="7"/>
    </row>
    <row r="75" spans="14:14">
      <c r="N75" s="7"/>
    </row>
    <row r="76" spans="14:14">
      <c r="N76" s="7"/>
    </row>
    <row r="77" spans="14:14">
      <c r="N77" s="7"/>
    </row>
    <row r="78" spans="14:14">
      <c r="N78" s="7"/>
    </row>
    <row r="79" spans="14:14">
      <c r="N79" s="7"/>
    </row>
    <row r="80" spans="14:14">
      <c r="N80" s="7"/>
    </row>
    <row r="81" spans="14:14">
      <c r="N81" s="7"/>
    </row>
    <row r="82" spans="14:14">
      <c r="N82" s="7"/>
    </row>
    <row r="83" spans="14:14">
      <c r="N83" s="7"/>
    </row>
    <row r="84" spans="14:14">
      <c r="N84" s="7"/>
    </row>
    <row r="85" spans="14:14">
      <c r="N85" s="7"/>
    </row>
    <row r="86" spans="14:14">
      <c r="N86" s="7"/>
    </row>
    <row r="87" spans="14:14">
      <c r="N87" s="7"/>
    </row>
    <row r="88" spans="14:14">
      <c r="N88" s="7"/>
    </row>
    <row r="89" spans="14:14">
      <c r="N89" s="7"/>
    </row>
    <row r="90" spans="14:14">
      <c r="N90" s="7"/>
    </row>
    <row r="91" spans="14:14">
      <c r="N91" s="7"/>
    </row>
    <row r="92" spans="14:14">
      <c r="N92" s="7"/>
    </row>
    <row r="93" spans="14:14">
      <c r="N93" s="7"/>
    </row>
    <row r="94" spans="14:14">
      <c r="N94" s="7"/>
    </row>
    <row r="95" spans="14:14">
      <c r="N95" s="7"/>
    </row>
    <row r="96" spans="14:14">
      <c r="N96" s="7"/>
    </row>
    <row r="97" spans="14:14">
      <c r="N97" s="7"/>
    </row>
    <row r="98" spans="14:14">
      <c r="N98" s="7"/>
    </row>
    <row r="99" spans="14:14">
      <c r="N99" s="7"/>
    </row>
    <row r="100" spans="14:14">
      <c r="N100" s="7"/>
    </row>
    <row r="101" spans="14:14">
      <c r="N101" s="7"/>
    </row>
    <row r="102" spans="14:14">
      <c r="N102" s="7"/>
    </row>
    <row r="103" spans="14:14">
      <c r="N103" s="7"/>
    </row>
    <row r="104" spans="14:14">
      <c r="N104" s="7"/>
    </row>
    <row r="105" spans="14:14">
      <c r="N105" s="7"/>
    </row>
    <row r="106" spans="14:14">
      <c r="N106" s="7"/>
    </row>
    <row r="107" spans="14:14">
      <c r="N107" s="7"/>
    </row>
    <row r="108" spans="14:14">
      <c r="N108" s="7"/>
    </row>
    <row r="109" spans="14:14">
      <c r="N109" s="7"/>
    </row>
    <row r="110" spans="14:14">
      <c r="N110" s="7"/>
    </row>
    <row r="111" spans="14:14">
      <c r="N111" s="7"/>
    </row>
    <row r="112" spans="14:14">
      <c r="N112" s="7"/>
    </row>
    <row r="113" spans="14:14">
      <c r="N113" s="7"/>
    </row>
    <row r="114" spans="14:14">
      <c r="N114" s="7"/>
    </row>
    <row r="115" spans="14:14">
      <c r="N115" s="7"/>
    </row>
    <row r="116" spans="14:14">
      <c r="N116" s="7"/>
    </row>
    <row r="117" spans="14:14">
      <c r="N117" s="7"/>
    </row>
    <row r="118" spans="14:14">
      <c r="N118" s="7"/>
    </row>
  </sheetData>
  <mergeCells count="5">
    <mergeCell ref="F3:I3"/>
    <mergeCell ref="J3:M3"/>
    <mergeCell ref="N3:Q3"/>
    <mergeCell ref="V3:Y3"/>
    <mergeCell ref="R3:U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B2:M135"/>
  <sheetViews>
    <sheetView workbookViewId="0"/>
  </sheetViews>
  <sheetFormatPr defaultColWidth="9.35546875" defaultRowHeight="11.7"/>
  <cols>
    <col min="1" max="1" width="2.85546875" style="1" customWidth="1"/>
    <col min="2" max="2" width="29" style="1" bestFit="1" customWidth="1"/>
    <col min="3" max="3" width="10" style="9" customWidth="1"/>
    <col min="4" max="4" width="11" style="9" bestFit="1" customWidth="1"/>
    <col min="5" max="16384" width="9.35546875" style="1"/>
  </cols>
  <sheetData>
    <row r="2" spans="2:6">
      <c r="B2" s="2" t="s">
        <v>0</v>
      </c>
      <c r="C2" s="8" t="s">
        <v>271</v>
      </c>
      <c r="D2" s="8" t="s">
        <v>268</v>
      </c>
    </row>
    <row r="3" spans="2:6">
      <c r="B3" s="1" t="s">
        <v>8</v>
      </c>
      <c r="C3" s="8">
        <v>291</v>
      </c>
      <c r="D3" s="8">
        <v>0.75</v>
      </c>
    </row>
    <row r="4" spans="2:6">
      <c r="B4" s="1" t="s">
        <v>11</v>
      </c>
      <c r="C4" s="8">
        <v>10</v>
      </c>
      <c r="D4" s="8">
        <v>0.56000000000000005</v>
      </c>
    </row>
    <row r="5" spans="2:6">
      <c r="B5" s="1" t="s">
        <v>10</v>
      </c>
      <c r="C5" s="9">
        <v>10</v>
      </c>
      <c r="D5" s="9">
        <v>0.73</v>
      </c>
    </row>
    <row r="6" spans="2:6">
      <c r="B6" s="1" t="s">
        <v>12</v>
      </c>
      <c r="C6" s="8">
        <v>399</v>
      </c>
      <c r="D6" s="8">
        <v>0.43</v>
      </c>
    </row>
    <row r="7" spans="2:6">
      <c r="B7" s="1" t="s">
        <v>15</v>
      </c>
      <c r="C7" s="9">
        <v>142</v>
      </c>
      <c r="D7" s="9">
        <v>0.78</v>
      </c>
    </row>
    <row r="8" spans="2:6">
      <c r="B8" s="1" t="s">
        <v>9</v>
      </c>
      <c r="C8" s="8">
        <v>168</v>
      </c>
      <c r="D8" s="8">
        <v>0.56999999999999995</v>
      </c>
    </row>
    <row r="9" spans="2:6">
      <c r="B9" s="1" t="s">
        <v>13</v>
      </c>
      <c r="C9" s="8">
        <v>174</v>
      </c>
      <c r="D9" s="8">
        <v>0.61</v>
      </c>
    </row>
    <row r="10" spans="2:6">
      <c r="B10" s="1" t="s">
        <v>20</v>
      </c>
      <c r="C10" s="9">
        <v>267</v>
      </c>
      <c r="D10" s="9">
        <v>0.65</v>
      </c>
    </row>
    <row r="11" spans="2:6">
      <c r="B11" s="1" t="s">
        <v>14</v>
      </c>
      <c r="C11" s="8">
        <v>479</v>
      </c>
      <c r="D11" s="8">
        <v>0.56999999999999995</v>
      </c>
    </row>
    <row r="12" spans="2:6">
      <c r="B12" s="1" t="s">
        <v>21</v>
      </c>
      <c r="C12" s="9">
        <v>190</v>
      </c>
      <c r="D12" s="9">
        <v>0.62</v>
      </c>
    </row>
    <row r="13" spans="2:6">
      <c r="B13" s="1" t="s">
        <v>1</v>
      </c>
      <c r="C13" s="8">
        <v>100</v>
      </c>
      <c r="D13" s="8">
        <v>0.62</v>
      </c>
    </row>
    <row r="14" spans="2:6">
      <c r="B14" s="1" t="s">
        <v>5</v>
      </c>
      <c r="C14" s="8">
        <v>104</v>
      </c>
      <c r="D14" s="8">
        <v>0.53</v>
      </c>
      <c r="E14" s="7"/>
      <c r="F14" s="7"/>
    </row>
    <row r="15" spans="2:6">
      <c r="B15" s="1" t="s">
        <v>2</v>
      </c>
      <c r="C15" s="9">
        <v>8</v>
      </c>
      <c r="D15" s="9">
        <v>0.43</v>
      </c>
    </row>
    <row r="16" spans="2:6">
      <c r="B16" s="1" t="s">
        <v>3</v>
      </c>
      <c r="C16" s="9">
        <v>95</v>
      </c>
      <c r="D16" s="9">
        <v>0.56000000000000005</v>
      </c>
    </row>
    <row r="17" spans="2:13">
      <c r="B17" s="1" t="s">
        <v>17</v>
      </c>
      <c r="C17" s="8">
        <v>357</v>
      </c>
      <c r="D17" s="8">
        <v>0.59</v>
      </c>
    </row>
    <row r="18" spans="2:13">
      <c r="B18" s="1" t="s">
        <v>16</v>
      </c>
      <c r="C18" s="9">
        <v>164</v>
      </c>
      <c r="D18" s="9">
        <v>0.54</v>
      </c>
    </row>
    <row r="19" spans="2:13">
      <c r="B19" s="1" t="s">
        <v>4</v>
      </c>
      <c r="C19" s="9">
        <v>313</v>
      </c>
      <c r="D19" s="9">
        <v>0.72</v>
      </c>
    </row>
    <row r="20" spans="2:13">
      <c r="B20" s="1" t="s">
        <v>19</v>
      </c>
      <c r="C20" s="9">
        <v>44</v>
      </c>
      <c r="D20" s="9">
        <v>0.55000000000000004</v>
      </c>
    </row>
    <row r="21" spans="2:13">
      <c r="B21" s="1" t="s">
        <v>6</v>
      </c>
      <c r="C21" s="9">
        <v>362</v>
      </c>
      <c r="D21" s="9">
        <v>0.45</v>
      </c>
    </row>
    <row r="22" spans="2:13">
      <c r="B22" s="1" t="s">
        <v>18</v>
      </c>
      <c r="C22" s="9">
        <v>108</v>
      </c>
      <c r="D22" s="9">
        <v>0.55000000000000004</v>
      </c>
    </row>
    <row r="23" spans="2:13">
      <c r="B23" s="1" t="s">
        <v>7</v>
      </c>
      <c r="C23" s="9">
        <v>63</v>
      </c>
      <c r="D23" s="9">
        <v>0.75</v>
      </c>
    </row>
    <row r="24" spans="2:13">
      <c r="M24"/>
    </row>
    <row r="25" spans="2:13">
      <c r="B25" s="7" t="s">
        <v>269</v>
      </c>
      <c r="C25" s="8">
        <v>53</v>
      </c>
      <c r="D25" s="8">
        <v>0.74</v>
      </c>
      <c r="M25"/>
    </row>
    <row r="26" spans="2:13">
      <c r="B26" s="7" t="s">
        <v>270</v>
      </c>
      <c r="C26" s="8">
        <v>549</v>
      </c>
      <c r="D26" s="8">
        <v>0.74</v>
      </c>
      <c r="M26"/>
    </row>
    <row r="27" spans="2:13">
      <c r="M27"/>
    </row>
    <row r="28" spans="2:13">
      <c r="M28"/>
    </row>
    <row r="29" spans="2:13">
      <c r="M29"/>
    </row>
    <row r="30" spans="2:13">
      <c r="B30" s="19"/>
      <c r="C30" s="26"/>
      <c r="D30" s="27"/>
      <c r="M30"/>
    </row>
    <row r="31" spans="2:13">
      <c r="B31" s="19"/>
      <c r="C31" s="26"/>
      <c r="D31" s="27"/>
      <c r="M31"/>
    </row>
    <row r="32" spans="2:13">
      <c r="M32"/>
    </row>
    <row r="33" spans="13:13">
      <c r="M33"/>
    </row>
    <row r="34" spans="13:13">
      <c r="M34"/>
    </row>
    <row r="35" spans="13:13">
      <c r="M35"/>
    </row>
    <row r="36" spans="13:13">
      <c r="M36"/>
    </row>
    <row r="37" spans="13:13">
      <c r="M37"/>
    </row>
    <row r="38" spans="13:13">
      <c r="M38"/>
    </row>
    <row r="39" spans="13:13">
      <c r="M39"/>
    </row>
    <row r="40" spans="13:13">
      <c r="M40"/>
    </row>
    <row r="41" spans="13:13">
      <c r="M41"/>
    </row>
    <row r="42" spans="13:13">
      <c r="M42"/>
    </row>
    <row r="43" spans="13:13">
      <c r="M43"/>
    </row>
    <row r="44" spans="13:13">
      <c r="M44"/>
    </row>
    <row r="45" spans="13:13">
      <c r="M45"/>
    </row>
    <row r="46" spans="13:13">
      <c r="M46"/>
    </row>
    <row r="47" spans="13:13">
      <c r="M47"/>
    </row>
    <row r="48" spans="13:13">
      <c r="M48"/>
    </row>
    <row r="49" spans="13:13">
      <c r="M49"/>
    </row>
    <row r="50" spans="13:13">
      <c r="M50"/>
    </row>
    <row r="51" spans="13:13">
      <c r="M51"/>
    </row>
    <row r="52" spans="13:13">
      <c r="M52"/>
    </row>
    <row r="53" spans="13:13">
      <c r="M53"/>
    </row>
    <row r="54" spans="13:13">
      <c r="M54"/>
    </row>
    <row r="55" spans="13:13">
      <c r="M55"/>
    </row>
    <row r="56" spans="13:13">
      <c r="M56"/>
    </row>
    <row r="57" spans="13:13">
      <c r="M57"/>
    </row>
    <row r="58" spans="13:13">
      <c r="M58"/>
    </row>
    <row r="59" spans="13:13">
      <c r="M59"/>
    </row>
    <row r="60" spans="13:13">
      <c r="M60"/>
    </row>
    <row r="61" spans="13:13">
      <c r="M61"/>
    </row>
    <row r="62" spans="13:13">
      <c r="M62"/>
    </row>
    <row r="63" spans="13:13">
      <c r="M63"/>
    </row>
    <row r="64" spans="13:13">
      <c r="M64"/>
    </row>
    <row r="65" spans="13:13">
      <c r="M65"/>
    </row>
    <row r="66" spans="13:13">
      <c r="M66"/>
    </row>
    <row r="67" spans="13:13">
      <c r="M67"/>
    </row>
    <row r="68" spans="13:13">
      <c r="M68"/>
    </row>
    <row r="69" spans="13:13">
      <c r="M69"/>
    </row>
    <row r="70" spans="13:13">
      <c r="M70"/>
    </row>
    <row r="71" spans="13:13">
      <c r="M71"/>
    </row>
    <row r="72" spans="13:13">
      <c r="M72"/>
    </row>
    <row r="73" spans="13:13">
      <c r="M73"/>
    </row>
    <row r="74" spans="13:13">
      <c r="M74"/>
    </row>
    <row r="75" spans="13:13">
      <c r="M75"/>
    </row>
    <row r="76" spans="13:13">
      <c r="M76"/>
    </row>
    <row r="77" spans="13:13">
      <c r="M77"/>
    </row>
    <row r="78" spans="13:13">
      <c r="M78"/>
    </row>
    <row r="79" spans="13:13">
      <c r="M79"/>
    </row>
    <row r="80" spans="13:13">
      <c r="M80"/>
    </row>
    <row r="81" spans="13:13">
      <c r="M81"/>
    </row>
    <row r="82" spans="13:13">
      <c r="M82"/>
    </row>
    <row r="83" spans="13:13">
      <c r="M83"/>
    </row>
    <row r="84" spans="13:13">
      <c r="M84"/>
    </row>
    <row r="85" spans="13:13">
      <c r="M85"/>
    </row>
    <row r="86" spans="13:13">
      <c r="M86"/>
    </row>
    <row r="87" spans="13:13">
      <c r="M87"/>
    </row>
    <row r="88" spans="13:13">
      <c r="M88"/>
    </row>
    <row r="89" spans="13:13">
      <c r="M89"/>
    </row>
    <row r="90" spans="13:13">
      <c r="M90"/>
    </row>
    <row r="91" spans="13:13">
      <c r="M91"/>
    </row>
    <row r="92" spans="13:13">
      <c r="M92"/>
    </row>
    <row r="93" spans="13:13">
      <c r="M93"/>
    </row>
    <row r="94" spans="13:13">
      <c r="M94"/>
    </row>
    <row r="95" spans="13:13">
      <c r="M95"/>
    </row>
    <row r="96" spans="13:13">
      <c r="M96"/>
    </row>
    <row r="97" spans="13:13">
      <c r="M97"/>
    </row>
    <row r="98" spans="13:13">
      <c r="M98"/>
    </row>
    <row r="99" spans="13:13">
      <c r="M99"/>
    </row>
    <row r="100" spans="13:13">
      <c r="M100"/>
    </row>
    <row r="101" spans="13:13">
      <c r="M101"/>
    </row>
    <row r="102" spans="13:13">
      <c r="M102"/>
    </row>
    <row r="103" spans="13:13">
      <c r="M103"/>
    </row>
    <row r="104" spans="13:13">
      <c r="M104"/>
    </row>
    <row r="105" spans="13:13">
      <c r="M105"/>
    </row>
    <row r="106" spans="13:13">
      <c r="M106"/>
    </row>
    <row r="107" spans="13:13">
      <c r="M107"/>
    </row>
    <row r="108" spans="13:13">
      <c r="M108"/>
    </row>
    <row r="109" spans="13:13">
      <c r="M109"/>
    </row>
    <row r="110" spans="13:13">
      <c r="M110"/>
    </row>
    <row r="111" spans="13:13">
      <c r="M111"/>
    </row>
    <row r="112" spans="13:13">
      <c r="M112"/>
    </row>
    <row r="113" spans="13:13">
      <c r="M113"/>
    </row>
    <row r="114" spans="13:13">
      <c r="M114"/>
    </row>
    <row r="115" spans="13:13">
      <c r="M115"/>
    </row>
    <row r="116" spans="13:13">
      <c r="M116"/>
    </row>
    <row r="117" spans="13:13">
      <c r="M117"/>
    </row>
    <row r="118" spans="13:13">
      <c r="M118"/>
    </row>
    <row r="119" spans="13:13">
      <c r="M119"/>
    </row>
    <row r="120" spans="13:13">
      <c r="M120"/>
    </row>
    <row r="121" spans="13:13">
      <c r="M121"/>
    </row>
    <row r="122" spans="13:13">
      <c r="M122"/>
    </row>
    <row r="123" spans="13:13">
      <c r="M123"/>
    </row>
    <row r="124" spans="13:13">
      <c r="M124"/>
    </row>
    <row r="125" spans="13:13">
      <c r="M125"/>
    </row>
    <row r="126" spans="13:13">
      <c r="M126"/>
    </row>
    <row r="127" spans="13:13">
      <c r="M127"/>
    </row>
    <row r="128" spans="13:13">
      <c r="M128"/>
    </row>
    <row r="129" spans="13:13">
      <c r="M129"/>
    </row>
    <row r="130" spans="13:13">
      <c r="M130"/>
    </row>
    <row r="131" spans="13:13">
      <c r="M131"/>
    </row>
    <row r="132" spans="13:13">
      <c r="M132"/>
    </row>
    <row r="133" spans="13:13">
      <c r="M133"/>
    </row>
    <row r="134" spans="13:13">
      <c r="M134"/>
    </row>
    <row r="135" spans="13:13">
      <c r="M135"/>
    </row>
  </sheetData>
  <sortState ref="M3:M27">
    <sortCondition ref="M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L131"/>
  <sheetViews>
    <sheetView zoomScaleNormal="100" workbookViewId="0"/>
  </sheetViews>
  <sheetFormatPr defaultColWidth="9.35546875" defaultRowHeight="10.7"/>
  <cols>
    <col min="1" max="1" width="9.35546875" style="4"/>
    <col min="2" max="2" width="44" style="4" customWidth="1"/>
    <col min="3" max="3" width="9.35546875" style="4"/>
    <col min="4" max="4" width="12.640625" style="4" customWidth="1"/>
    <col min="5" max="8" width="10.5" style="4" bestFit="1" customWidth="1"/>
    <col min="9" max="16384" width="9.35546875" style="4"/>
  </cols>
  <sheetData>
    <row r="1" spans="1:12" ht="11.7">
      <c r="A1" s="3" t="s">
        <v>23</v>
      </c>
      <c r="C1" s="5" t="s">
        <v>265</v>
      </c>
    </row>
    <row r="2" spans="1:12">
      <c r="B2" s="4" t="s">
        <v>24</v>
      </c>
    </row>
    <row r="3" spans="1:12">
      <c r="B3" s="4" t="s">
        <v>25</v>
      </c>
    </row>
    <row r="4" spans="1:12">
      <c r="B4" s="4" t="s">
        <v>26</v>
      </c>
    </row>
    <row r="6" spans="1:12">
      <c r="C6" s="4" t="s">
        <v>27</v>
      </c>
      <c r="E6" s="4" t="s">
        <v>28</v>
      </c>
      <c r="F6" s="4" t="s">
        <v>28</v>
      </c>
      <c r="G6" s="4" t="s">
        <v>28</v>
      </c>
      <c r="H6" s="4" t="s">
        <v>28</v>
      </c>
    </row>
    <row r="7" spans="1:12">
      <c r="C7" s="4" t="s">
        <v>29</v>
      </c>
      <c r="D7" s="4" t="s">
        <v>30</v>
      </c>
      <c r="E7" s="4" t="s">
        <v>31</v>
      </c>
      <c r="F7" s="4" t="s">
        <v>32</v>
      </c>
      <c r="G7" s="4" t="s">
        <v>33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37</v>
      </c>
    </row>
    <row r="8" spans="1:12">
      <c r="A8" s="4" t="s">
        <v>38</v>
      </c>
      <c r="B8" s="4" t="s">
        <v>39</v>
      </c>
      <c r="C8" s="4" t="s">
        <v>40</v>
      </c>
      <c r="D8" s="4" t="s">
        <v>41</v>
      </c>
      <c r="E8" s="4" t="s">
        <v>42</v>
      </c>
      <c r="F8" s="4" t="s">
        <v>42</v>
      </c>
      <c r="G8" s="4" t="s">
        <v>42</v>
      </c>
      <c r="H8" s="4" t="s">
        <v>42</v>
      </c>
      <c r="I8" s="4" t="s">
        <v>43</v>
      </c>
      <c r="J8" s="4" t="s">
        <v>44</v>
      </c>
      <c r="K8" s="4" t="s">
        <v>43</v>
      </c>
      <c r="L8" s="4" t="s">
        <v>43</v>
      </c>
    </row>
    <row r="9" spans="1:12">
      <c r="A9" s="4">
        <v>110</v>
      </c>
      <c r="B9" s="4" t="s">
        <v>45</v>
      </c>
      <c r="C9" s="4" t="s">
        <v>46</v>
      </c>
      <c r="D9" s="4" t="s">
        <v>47</v>
      </c>
      <c r="E9" s="4">
        <v>0.97599999999999998</v>
      </c>
      <c r="F9" s="4">
        <v>0.96699999999999997</v>
      </c>
      <c r="G9" s="4">
        <v>0.96</v>
      </c>
      <c r="H9" s="4">
        <v>2.4E-2</v>
      </c>
      <c r="I9" s="4" t="s">
        <v>48</v>
      </c>
      <c r="K9" s="4" t="s">
        <v>48</v>
      </c>
      <c r="L9" s="4" t="s">
        <v>48</v>
      </c>
    </row>
    <row r="10" spans="1:12">
      <c r="A10" s="4">
        <v>111</v>
      </c>
      <c r="B10" s="4" t="s">
        <v>49</v>
      </c>
      <c r="C10" s="4" t="s">
        <v>46</v>
      </c>
      <c r="D10" s="4" t="s">
        <v>47</v>
      </c>
      <c r="E10" s="4">
        <v>0.87</v>
      </c>
      <c r="F10" s="4">
        <v>0.76</v>
      </c>
      <c r="G10" s="4">
        <v>0.66</v>
      </c>
      <c r="H10" s="4">
        <v>0.13</v>
      </c>
      <c r="I10" s="4" t="s">
        <v>50</v>
      </c>
      <c r="K10" s="4" t="s">
        <v>50</v>
      </c>
      <c r="L10" s="4" t="s">
        <v>50</v>
      </c>
    </row>
    <row r="11" spans="1:12">
      <c r="A11" s="4">
        <v>112</v>
      </c>
      <c r="B11" s="4" t="s">
        <v>51</v>
      </c>
      <c r="C11" s="4" t="s">
        <v>46</v>
      </c>
      <c r="D11" s="4" t="s">
        <v>47</v>
      </c>
      <c r="E11" s="4">
        <v>0.97599999999999998</v>
      </c>
      <c r="F11" s="4">
        <v>0.96699999999999997</v>
      </c>
      <c r="G11" s="4">
        <v>0.96</v>
      </c>
      <c r="H11" s="4">
        <v>2.4E-2</v>
      </c>
      <c r="I11" s="4" t="s">
        <v>52</v>
      </c>
      <c r="K11" s="4" t="s">
        <v>52</v>
      </c>
      <c r="L11" s="4" t="s">
        <v>52</v>
      </c>
    </row>
    <row r="12" spans="1:12">
      <c r="A12" s="4">
        <v>113</v>
      </c>
      <c r="B12" s="4" t="s">
        <v>53</v>
      </c>
      <c r="C12" s="4" t="s">
        <v>46</v>
      </c>
      <c r="D12" s="4" t="s">
        <v>47</v>
      </c>
      <c r="E12" s="4">
        <v>0.97</v>
      </c>
      <c r="F12" s="4">
        <v>0.95299999999999996</v>
      </c>
      <c r="G12" s="4">
        <v>0.94</v>
      </c>
      <c r="H12" s="4">
        <v>0.03</v>
      </c>
      <c r="I12" s="4" t="s">
        <v>54</v>
      </c>
      <c r="K12" s="4" t="s">
        <v>54</v>
      </c>
      <c r="L12" s="4" t="s">
        <v>54</v>
      </c>
    </row>
    <row r="13" spans="1:12">
      <c r="A13" s="4">
        <v>114</v>
      </c>
      <c r="B13" s="4" t="s">
        <v>55</v>
      </c>
      <c r="C13" s="4" t="s">
        <v>46</v>
      </c>
      <c r="D13" s="4" t="s">
        <v>47</v>
      </c>
      <c r="E13" s="4">
        <v>0.97599999999999998</v>
      </c>
      <c r="F13" s="4">
        <v>0.96699999999999997</v>
      </c>
      <c r="G13" s="4">
        <v>0.96</v>
      </c>
      <c r="H13" s="4">
        <v>2.4E-2</v>
      </c>
      <c r="I13" s="4" t="s">
        <v>56</v>
      </c>
      <c r="K13" s="4" t="s">
        <v>56</v>
      </c>
      <c r="L13" s="4" t="s">
        <v>56</v>
      </c>
    </row>
    <row r="14" spans="1:12">
      <c r="A14" s="4">
        <v>115</v>
      </c>
      <c r="B14" s="4" t="s">
        <v>57</v>
      </c>
      <c r="C14" s="4" t="s">
        <v>46</v>
      </c>
      <c r="D14" s="4" t="s">
        <v>47</v>
      </c>
      <c r="E14" s="4">
        <v>0.99399999999999999</v>
      </c>
      <c r="F14" s="4">
        <v>0.99199999999999999</v>
      </c>
      <c r="G14" s="4">
        <v>0.98799999999999999</v>
      </c>
      <c r="H14" s="4">
        <v>6.0000000000000001E-3</v>
      </c>
      <c r="I14" s="4" t="s">
        <v>58</v>
      </c>
      <c r="K14" s="4" t="s">
        <v>58</v>
      </c>
      <c r="L14" s="4" t="s">
        <v>58</v>
      </c>
    </row>
    <row r="15" spans="1:12">
      <c r="A15" s="4">
        <v>116</v>
      </c>
      <c r="B15" s="4" t="s">
        <v>59</v>
      </c>
      <c r="C15" s="4" t="s">
        <v>46</v>
      </c>
      <c r="D15" s="4" t="s">
        <v>47</v>
      </c>
      <c r="E15" s="4">
        <v>0.96</v>
      </c>
      <c r="F15" s="4">
        <v>0.93700000000000006</v>
      </c>
      <c r="G15" s="4">
        <v>0.92</v>
      </c>
      <c r="H15" s="4">
        <v>0.04</v>
      </c>
      <c r="I15" s="4" t="s">
        <v>60</v>
      </c>
      <c r="K15" s="4" t="s">
        <v>60</v>
      </c>
      <c r="L15" s="4" t="s">
        <v>60</v>
      </c>
    </row>
    <row r="16" spans="1:12">
      <c r="A16" s="4">
        <v>117</v>
      </c>
      <c r="B16" s="4" t="s">
        <v>61</v>
      </c>
      <c r="E16" s="4">
        <v>0.99399999999999999</v>
      </c>
      <c r="F16" s="4">
        <v>0.99199999999999999</v>
      </c>
      <c r="G16" s="4">
        <v>0.98799999999999999</v>
      </c>
      <c r="H16" s="4">
        <v>6.0000000000000001E-3</v>
      </c>
    </row>
    <row r="17" spans="1:12">
      <c r="A17" s="4">
        <v>118</v>
      </c>
      <c r="B17" s="4" t="s">
        <v>62</v>
      </c>
      <c r="E17" s="4">
        <v>0.96</v>
      </c>
      <c r="F17" s="4">
        <v>0.93700000000000006</v>
      </c>
      <c r="G17" s="4">
        <v>0.92</v>
      </c>
      <c r="H17" s="4">
        <v>0.04</v>
      </c>
      <c r="I17" s="4" t="s">
        <v>63</v>
      </c>
      <c r="K17" s="4" t="s">
        <v>63</v>
      </c>
      <c r="L17" s="4" t="s">
        <v>63</v>
      </c>
    </row>
    <row r="18" spans="1:12">
      <c r="A18" s="4">
        <v>119</v>
      </c>
      <c r="B18" s="4" t="s">
        <v>64</v>
      </c>
      <c r="C18" s="4" t="s">
        <v>46</v>
      </c>
      <c r="D18" s="4" t="s">
        <v>47</v>
      </c>
      <c r="E18" s="4">
        <v>0.96</v>
      </c>
      <c r="F18" s="4">
        <v>0.93700000000000006</v>
      </c>
      <c r="G18" s="4">
        <v>0.92</v>
      </c>
      <c r="H18" s="4">
        <v>0.04</v>
      </c>
      <c r="I18" s="4" t="s">
        <v>63</v>
      </c>
      <c r="K18" s="4" t="s">
        <v>63</v>
      </c>
      <c r="L18" s="4" t="s">
        <v>63</v>
      </c>
    </row>
    <row r="19" spans="1:12">
      <c r="A19" s="4">
        <v>120</v>
      </c>
      <c r="B19" s="4" t="s">
        <v>65</v>
      </c>
      <c r="C19" s="4" t="s">
        <v>46</v>
      </c>
      <c r="D19" s="4" t="s">
        <v>47</v>
      </c>
      <c r="E19" s="4">
        <v>1</v>
      </c>
      <c r="F19" s="4">
        <v>1</v>
      </c>
      <c r="G19" s="4">
        <v>1</v>
      </c>
      <c r="H19" s="4">
        <v>0</v>
      </c>
      <c r="I19" s="4" t="s">
        <v>66</v>
      </c>
      <c r="K19" s="4" t="s">
        <v>66</v>
      </c>
      <c r="L19" s="4" t="s">
        <v>66</v>
      </c>
    </row>
    <row r="20" spans="1:12">
      <c r="A20" s="4">
        <v>121</v>
      </c>
      <c r="B20" s="4" t="s">
        <v>67</v>
      </c>
      <c r="C20" s="4" t="s">
        <v>46</v>
      </c>
      <c r="D20" s="4" t="s">
        <v>47</v>
      </c>
      <c r="E20" s="4">
        <v>1</v>
      </c>
      <c r="F20" s="4">
        <v>1</v>
      </c>
      <c r="G20" s="4">
        <v>1</v>
      </c>
      <c r="H20" s="4">
        <v>0</v>
      </c>
      <c r="I20" s="4" t="s">
        <v>68</v>
      </c>
      <c r="K20" s="4" t="s">
        <v>68</v>
      </c>
      <c r="L20" s="4" t="s">
        <v>68</v>
      </c>
    </row>
    <row r="21" spans="1:12">
      <c r="A21" s="4">
        <v>123</v>
      </c>
      <c r="B21" s="4" t="s">
        <v>69</v>
      </c>
      <c r="C21" s="4" t="s">
        <v>46</v>
      </c>
      <c r="D21" s="4" t="s">
        <v>47</v>
      </c>
      <c r="E21" s="4">
        <v>0.99399999999999999</v>
      </c>
      <c r="F21" s="4">
        <v>0.99199999999999999</v>
      </c>
      <c r="G21" s="4">
        <v>0.98799999999999999</v>
      </c>
      <c r="H21" s="4">
        <v>6.0000000000000001E-3</v>
      </c>
      <c r="I21" s="4" t="s">
        <v>70</v>
      </c>
      <c r="K21" s="4" t="s">
        <v>70</v>
      </c>
      <c r="L21" s="4" t="s">
        <v>70</v>
      </c>
    </row>
    <row r="22" spans="1:12">
      <c r="A22" s="4">
        <v>125</v>
      </c>
      <c r="B22" s="4" t="s">
        <v>71</v>
      </c>
      <c r="C22" s="4" t="s">
        <v>46</v>
      </c>
      <c r="D22" s="4" t="s">
        <v>47</v>
      </c>
      <c r="E22" s="4">
        <v>0.95</v>
      </c>
      <c r="F22" s="4">
        <v>0.93</v>
      </c>
      <c r="G22" s="4">
        <v>0.91</v>
      </c>
      <c r="H22" s="4">
        <v>0.05</v>
      </c>
      <c r="I22" s="4" t="s">
        <v>72</v>
      </c>
      <c r="K22" s="4" t="s">
        <v>72</v>
      </c>
      <c r="L22" s="4" t="s">
        <v>72</v>
      </c>
    </row>
    <row r="23" spans="1:12">
      <c r="A23" s="4">
        <v>130</v>
      </c>
      <c r="B23" s="4" t="s">
        <v>73</v>
      </c>
      <c r="E23" s="4">
        <v>0.997</v>
      </c>
      <c r="F23" s="4">
        <v>0.92700000000000005</v>
      </c>
      <c r="G23" s="4">
        <v>0.73699999999999999</v>
      </c>
      <c r="H23" s="4">
        <v>3.0000000000000001E-3</v>
      </c>
      <c r="I23" s="4" t="s">
        <v>74</v>
      </c>
      <c r="K23" s="4" t="s">
        <v>74</v>
      </c>
      <c r="L23" s="4" t="s">
        <v>74</v>
      </c>
    </row>
    <row r="24" spans="1:12">
      <c r="A24" s="4">
        <v>131</v>
      </c>
      <c r="B24" s="4" t="s">
        <v>75</v>
      </c>
      <c r="C24" s="4" t="s">
        <v>46</v>
      </c>
      <c r="E24" s="4">
        <v>0.4</v>
      </c>
      <c r="F24" s="4">
        <v>0.15</v>
      </c>
      <c r="G24" s="4">
        <v>0.03</v>
      </c>
      <c r="H24" s="4">
        <v>0.6</v>
      </c>
      <c r="I24" s="4" t="s">
        <v>76</v>
      </c>
      <c r="K24" s="4" t="s">
        <v>77</v>
      </c>
      <c r="L24" s="4" t="s">
        <v>77</v>
      </c>
    </row>
    <row r="25" spans="1:12">
      <c r="A25" s="4">
        <v>132</v>
      </c>
      <c r="B25" s="4" t="s">
        <v>78</v>
      </c>
      <c r="C25" s="4" t="s">
        <v>46</v>
      </c>
      <c r="D25" s="4" t="s">
        <v>47</v>
      </c>
      <c r="E25" s="4">
        <v>0.997</v>
      </c>
      <c r="F25" s="4">
        <v>0.92700000000000005</v>
      </c>
      <c r="G25" s="4">
        <v>0.73699999999999999</v>
      </c>
      <c r="H25" s="4">
        <v>3.0000000000000001E-3</v>
      </c>
      <c r="I25" s="4" t="s">
        <v>74</v>
      </c>
      <c r="K25" s="4" t="s">
        <v>74</v>
      </c>
      <c r="L25" s="4" t="s">
        <v>74</v>
      </c>
    </row>
    <row r="26" spans="1:12">
      <c r="A26" s="4">
        <v>133</v>
      </c>
      <c r="B26" s="4" t="s">
        <v>79</v>
      </c>
      <c r="C26" s="4" t="s">
        <v>46</v>
      </c>
      <c r="D26" s="4" t="s">
        <v>47</v>
      </c>
      <c r="E26" s="4">
        <v>0.997</v>
      </c>
      <c r="F26" s="4">
        <v>0.92700000000000005</v>
      </c>
      <c r="G26" s="4">
        <v>0.73699999999999999</v>
      </c>
      <c r="H26" s="4">
        <v>3.0000000000000001E-3</v>
      </c>
      <c r="I26" s="4" t="s">
        <v>74</v>
      </c>
      <c r="K26" s="4" t="s">
        <v>74</v>
      </c>
      <c r="L26" s="4" t="s">
        <v>74</v>
      </c>
    </row>
    <row r="27" spans="1:12">
      <c r="A27" s="4">
        <v>134</v>
      </c>
      <c r="B27" s="4" t="s">
        <v>80</v>
      </c>
      <c r="E27" s="4">
        <v>0.997</v>
      </c>
      <c r="F27" s="4">
        <v>0.92700000000000005</v>
      </c>
      <c r="G27" s="4">
        <v>0.73699999999999999</v>
      </c>
      <c r="H27" s="4">
        <v>3.0000000000000001E-3</v>
      </c>
      <c r="I27" s="4" t="s">
        <v>74</v>
      </c>
      <c r="K27" s="4" t="s">
        <v>74</v>
      </c>
      <c r="L27" s="4" t="s">
        <v>74</v>
      </c>
    </row>
    <row r="28" spans="1:12">
      <c r="A28" s="4">
        <v>135</v>
      </c>
      <c r="B28" s="4" t="s">
        <v>81</v>
      </c>
      <c r="E28" s="4">
        <v>0.88</v>
      </c>
      <c r="F28" s="4">
        <v>0.85</v>
      </c>
      <c r="G28" s="4">
        <v>0.78</v>
      </c>
      <c r="H28" s="4">
        <v>0.12</v>
      </c>
    </row>
    <row r="29" spans="1:12">
      <c r="A29" s="4">
        <v>136</v>
      </c>
      <c r="B29" s="4" t="s">
        <v>82</v>
      </c>
      <c r="E29" s="4">
        <v>0.88</v>
      </c>
      <c r="F29" s="4">
        <v>0.85</v>
      </c>
      <c r="G29" s="4">
        <v>0.78</v>
      </c>
      <c r="H29" s="4">
        <v>0.12</v>
      </c>
    </row>
    <row r="30" spans="1:12">
      <c r="A30" s="4">
        <v>137</v>
      </c>
      <c r="B30" s="4" t="s">
        <v>83</v>
      </c>
      <c r="C30" s="4" t="s">
        <v>46</v>
      </c>
      <c r="D30" s="4" t="s">
        <v>47</v>
      </c>
      <c r="E30" s="4">
        <v>0.98</v>
      </c>
      <c r="F30" s="4">
        <v>0.91400000000000003</v>
      </c>
      <c r="G30" s="4">
        <v>0.8</v>
      </c>
      <c r="H30" s="4">
        <v>0.02</v>
      </c>
    </row>
    <row r="31" spans="1:12">
      <c r="A31" s="4">
        <v>138</v>
      </c>
      <c r="B31" s="4" t="s">
        <v>84</v>
      </c>
      <c r="E31" s="4">
        <v>0.92</v>
      </c>
      <c r="F31" s="4">
        <v>0.87</v>
      </c>
      <c r="G31" s="4">
        <v>0.8</v>
      </c>
      <c r="H31" s="4">
        <v>0.08</v>
      </c>
    </row>
    <row r="32" spans="1:12">
      <c r="A32" s="4">
        <v>141</v>
      </c>
      <c r="B32" s="4" t="s">
        <v>85</v>
      </c>
      <c r="C32" s="4" t="s">
        <v>46</v>
      </c>
      <c r="D32" s="4" t="s">
        <v>47</v>
      </c>
      <c r="E32" s="4">
        <v>0.97599999999999998</v>
      </c>
      <c r="F32" s="4">
        <v>0.96699999999999997</v>
      </c>
      <c r="G32" s="4">
        <v>0.96</v>
      </c>
      <c r="H32" s="4">
        <v>2.4E-2</v>
      </c>
      <c r="I32" s="4" t="s">
        <v>86</v>
      </c>
      <c r="K32" s="4" t="s">
        <v>86</v>
      </c>
      <c r="L32" s="4" t="s">
        <v>86</v>
      </c>
    </row>
    <row r="33" spans="1:12">
      <c r="A33" s="4">
        <v>151</v>
      </c>
      <c r="B33" s="4" t="s">
        <v>87</v>
      </c>
      <c r="C33" s="4" t="s">
        <v>46</v>
      </c>
      <c r="D33" s="4" t="s">
        <v>47</v>
      </c>
      <c r="E33" s="4">
        <v>0.97599999999999998</v>
      </c>
      <c r="F33" s="4">
        <v>0.96699999999999997</v>
      </c>
      <c r="G33" s="4">
        <v>0.96</v>
      </c>
      <c r="H33" s="4">
        <v>2.4E-2</v>
      </c>
      <c r="I33" s="4" t="s">
        <v>86</v>
      </c>
      <c r="K33" s="4" t="s">
        <v>86</v>
      </c>
      <c r="L33" s="4" t="s">
        <v>86</v>
      </c>
    </row>
    <row r="34" spans="1:12">
      <c r="A34" s="4">
        <v>161</v>
      </c>
      <c r="B34" s="4" t="s">
        <v>88</v>
      </c>
      <c r="C34" s="4" t="s">
        <v>46</v>
      </c>
      <c r="D34" s="4" t="s">
        <v>47</v>
      </c>
      <c r="E34" s="4">
        <v>0.97599999999999998</v>
      </c>
      <c r="F34" s="4">
        <v>0.96699999999999997</v>
      </c>
      <c r="G34" s="4">
        <v>0.96</v>
      </c>
      <c r="H34" s="4">
        <v>2.4E-2</v>
      </c>
      <c r="I34" s="4" t="s">
        <v>86</v>
      </c>
      <c r="K34" s="4" t="s">
        <v>86</v>
      </c>
      <c r="L34" s="4" t="s">
        <v>86</v>
      </c>
    </row>
    <row r="35" spans="1:12">
      <c r="A35" s="4">
        <v>162</v>
      </c>
      <c r="B35" s="4" t="s">
        <v>89</v>
      </c>
      <c r="C35" s="4" t="s">
        <v>46</v>
      </c>
      <c r="D35" s="4" t="s">
        <v>47</v>
      </c>
      <c r="E35" s="4">
        <v>1</v>
      </c>
      <c r="F35" s="4">
        <v>1</v>
      </c>
      <c r="G35" s="4">
        <v>1</v>
      </c>
      <c r="H35" s="4">
        <v>0</v>
      </c>
      <c r="I35" s="4" t="s">
        <v>90</v>
      </c>
      <c r="K35" s="4" t="s">
        <v>90</v>
      </c>
      <c r="L35" s="4" t="s">
        <v>90</v>
      </c>
    </row>
    <row r="36" spans="1:12">
      <c r="A36" s="4">
        <v>163</v>
      </c>
      <c r="B36" s="4" t="s">
        <v>91</v>
      </c>
      <c r="C36" s="4" t="s">
        <v>46</v>
      </c>
      <c r="E36" s="4">
        <v>0.3</v>
      </c>
      <c r="F36" s="4">
        <v>0.2</v>
      </c>
      <c r="G36" s="4">
        <v>0.13</v>
      </c>
      <c r="H36" s="4">
        <v>0.7</v>
      </c>
      <c r="I36" s="4" t="s">
        <v>92</v>
      </c>
      <c r="K36" s="4" t="s">
        <v>92</v>
      </c>
      <c r="L36" s="4" t="s">
        <v>92</v>
      </c>
    </row>
    <row r="37" spans="1:12">
      <c r="A37" s="4">
        <v>200</v>
      </c>
      <c r="B37" s="4" t="s">
        <v>93</v>
      </c>
      <c r="C37" s="4" t="s">
        <v>46</v>
      </c>
      <c r="D37" s="4" t="s">
        <v>47</v>
      </c>
      <c r="E37" s="4">
        <v>0.96</v>
      </c>
      <c r="F37" s="4">
        <v>0.92500000000000004</v>
      </c>
      <c r="G37" s="4">
        <v>0.9</v>
      </c>
      <c r="H37" s="4">
        <v>0.04</v>
      </c>
      <c r="I37" s="4" t="s">
        <v>94</v>
      </c>
      <c r="K37" s="4" t="s">
        <v>94</v>
      </c>
      <c r="L37" s="4" t="s">
        <v>94</v>
      </c>
    </row>
    <row r="38" spans="1:12">
      <c r="A38" s="4">
        <v>220</v>
      </c>
      <c r="B38" s="4" t="s">
        <v>95</v>
      </c>
      <c r="C38" s="4" t="s">
        <v>46</v>
      </c>
      <c r="D38" s="4" t="s">
        <v>47</v>
      </c>
      <c r="E38" s="4">
        <v>0.96</v>
      </c>
      <c r="F38" s="4">
        <v>0.92500000000000004</v>
      </c>
      <c r="G38" s="4">
        <v>0.9</v>
      </c>
      <c r="H38" s="4">
        <v>0.04</v>
      </c>
      <c r="I38" s="4" t="s">
        <v>94</v>
      </c>
      <c r="K38" s="4" t="s">
        <v>94</v>
      </c>
      <c r="L38" s="4" t="s">
        <v>94</v>
      </c>
    </row>
    <row r="39" spans="1:12">
      <c r="A39" s="4">
        <v>222</v>
      </c>
      <c r="B39" s="4" t="s">
        <v>96</v>
      </c>
      <c r="C39" s="4" t="s">
        <v>46</v>
      </c>
      <c r="D39" s="4" t="s">
        <v>47</v>
      </c>
      <c r="E39" s="4">
        <v>0.96</v>
      </c>
      <c r="F39" s="4">
        <v>0.92500000000000004</v>
      </c>
      <c r="G39" s="4">
        <v>0.9</v>
      </c>
      <c r="H39" s="4">
        <v>0.04</v>
      </c>
      <c r="I39" s="4" t="s">
        <v>97</v>
      </c>
      <c r="K39" s="4" t="s">
        <v>97</v>
      </c>
      <c r="L39" s="4" t="s">
        <v>97</v>
      </c>
    </row>
    <row r="40" spans="1:12">
      <c r="A40" s="4">
        <v>223</v>
      </c>
      <c r="B40" s="4" t="s">
        <v>98</v>
      </c>
      <c r="C40" s="4" t="s">
        <v>46</v>
      </c>
      <c r="D40" s="4" t="s">
        <v>47</v>
      </c>
      <c r="E40" s="4">
        <v>0.68</v>
      </c>
      <c r="F40" s="4">
        <v>0.62</v>
      </c>
      <c r="G40" s="4">
        <v>0.57999999999999996</v>
      </c>
      <c r="H40" s="4">
        <v>0.32</v>
      </c>
      <c r="I40" s="4" t="s">
        <v>99</v>
      </c>
      <c r="K40" s="4" t="s">
        <v>99</v>
      </c>
      <c r="L40" s="4" t="s">
        <v>99</v>
      </c>
    </row>
    <row r="41" spans="1:12">
      <c r="A41" s="4">
        <v>311</v>
      </c>
      <c r="B41" s="4" t="s">
        <v>100</v>
      </c>
      <c r="C41" s="4" t="s">
        <v>46</v>
      </c>
      <c r="D41" s="4" t="s">
        <v>47</v>
      </c>
      <c r="E41" s="4">
        <v>0.9</v>
      </c>
      <c r="F41" s="4">
        <v>0.89</v>
      </c>
      <c r="G41" s="4">
        <v>0.88</v>
      </c>
      <c r="H41" s="4">
        <v>0.1</v>
      </c>
      <c r="I41" s="4" t="s">
        <v>101</v>
      </c>
      <c r="K41" s="4" t="s">
        <v>101</v>
      </c>
      <c r="L41" s="4" t="s">
        <v>101</v>
      </c>
    </row>
    <row r="42" spans="1:12">
      <c r="A42" s="4">
        <v>312</v>
      </c>
      <c r="B42" s="4" t="s">
        <v>102</v>
      </c>
      <c r="C42" s="4" t="s">
        <v>46</v>
      </c>
      <c r="D42" s="4" t="s">
        <v>47</v>
      </c>
      <c r="E42" s="4">
        <v>0.96</v>
      </c>
      <c r="F42" s="4">
        <v>0.95</v>
      </c>
      <c r="G42" s="4">
        <v>0.94</v>
      </c>
      <c r="H42" s="4">
        <v>0.04</v>
      </c>
      <c r="I42" s="4" t="s">
        <v>103</v>
      </c>
      <c r="K42" s="4" t="s">
        <v>103</v>
      </c>
      <c r="L42" s="4" t="s">
        <v>103</v>
      </c>
    </row>
    <row r="43" spans="1:12">
      <c r="A43" s="4">
        <v>321</v>
      </c>
      <c r="B43" s="4" t="s">
        <v>104</v>
      </c>
      <c r="E43" s="4">
        <v>0.45</v>
      </c>
      <c r="F43" s="4">
        <v>0.1</v>
      </c>
      <c r="G43" s="4">
        <v>0.03</v>
      </c>
      <c r="H43" s="4">
        <v>0.55000000000000004</v>
      </c>
    </row>
    <row r="44" spans="1:12">
      <c r="A44" s="4">
        <v>322</v>
      </c>
      <c r="B44" s="4" t="s">
        <v>105</v>
      </c>
      <c r="E44" s="4">
        <v>0.48</v>
      </c>
      <c r="F44" s="4">
        <v>0.06</v>
      </c>
      <c r="G44" s="4">
        <v>0.05</v>
      </c>
      <c r="H44" s="4">
        <v>0.52</v>
      </c>
    </row>
    <row r="45" spans="1:12">
      <c r="A45" s="4">
        <v>324</v>
      </c>
      <c r="B45" s="4" t="s">
        <v>106</v>
      </c>
      <c r="C45" s="4" t="s">
        <v>46</v>
      </c>
      <c r="D45" s="4" t="s">
        <v>47</v>
      </c>
      <c r="E45" s="4">
        <v>0.28999999999999998</v>
      </c>
      <c r="F45" s="4">
        <v>0.01</v>
      </c>
      <c r="G45" s="4">
        <v>0</v>
      </c>
      <c r="H45" s="4">
        <v>0.71</v>
      </c>
      <c r="I45" s="4" t="s">
        <v>107</v>
      </c>
      <c r="K45" s="4" t="s">
        <v>107</v>
      </c>
      <c r="L45" s="4" t="s">
        <v>107</v>
      </c>
    </row>
    <row r="46" spans="1:12">
      <c r="A46" s="4">
        <v>325</v>
      </c>
      <c r="B46" s="4" t="s">
        <v>108</v>
      </c>
      <c r="C46" s="4" t="s">
        <v>46</v>
      </c>
      <c r="D46" s="4" t="s">
        <v>47</v>
      </c>
      <c r="E46" s="4">
        <v>0.54</v>
      </c>
      <c r="F46" s="4">
        <v>0.4</v>
      </c>
      <c r="G46" s="4">
        <v>0.3</v>
      </c>
      <c r="H46" s="4">
        <v>0.46</v>
      </c>
      <c r="I46" s="4" t="s">
        <v>109</v>
      </c>
      <c r="K46" s="4" t="s">
        <v>109</v>
      </c>
      <c r="L46" s="4" t="s">
        <v>109</v>
      </c>
    </row>
    <row r="47" spans="1:12">
      <c r="A47" s="4">
        <v>327</v>
      </c>
      <c r="B47" s="4" t="s">
        <v>110</v>
      </c>
      <c r="C47" s="4" t="s">
        <v>46</v>
      </c>
      <c r="D47" s="4" t="s">
        <v>47</v>
      </c>
      <c r="E47" s="4">
        <v>0.62</v>
      </c>
      <c r="F47" s="4">
        <v>0.61</v>
      </c>
      <c r="G47" s="4">
        <v>0.6</v>
      </c>
      <c r="H47" s="4">
        <v>0.38</v>
      </c>
      <c r="I47" s="4" t="s">
        <v>111</v>
      </c>
      <c r="K47" s="4" t="s">
        <v>111</v>
      </c>
      <c r="L47" s="4" t="s">
        <v>111</v>
      </c>
    </row>
    <row r="48" spans="1:12">
      <c r="A48" s="4">
        <v>328</v>
      </c>
      <c r="B48" s="4" t="s">
        <v>112</v>
      </c>
      <c r="E48" s="4">
        <v>0.62</v>
      </c>
      <c r="F48" s="4">
        <v>0.08</v>
      </c>
      <c r="G48" s="4">
        <v>0.04</v>
      </c>
      <c r="H48" s="4">
        <v>0.38</v>
      </c>
    </row>
    <row r="49" spans="1:12">
      <c r="A49" s="4">
        <v>331</v>
      </c>
      <c r="B49" s="4" t="s">
        <v>113</v>
      </c>
      <c r="C49" s="4" t="s">
        <v>46</v>
      </c>
      <c r="D49" s="4" t="s">
        <v>47</v>
      </c>
      <c r="E49" s="4">
        <v>0.61</v>
      </c>
      <c r="F49" s="4">
        <v>0.55500000000000005</v>
      </c>
      <c r="G49" s="4">
        <v>0.51</v>
      </c>
      <c r="H49" s="4">
        <v>0.39</v>
      </c>
      <c r="I49" s="4" t="s">
        <v>114</v>
      </c>
      <c r="K49" s="4" t="s">
        <v>114</v>
      </c>
      <c r="L49" s="4" t="s">
        <v>114</v>
      </c>
    </row>
    <row r="50" spans="1:12">
      <c r="A50" s="4">
        <v>341</v>
      </c>
      <c r="B50" s="4" t="s">
        <v>115</v>
      </c>
      <c r="C50" s="4" t="s">
        <v>46</v>
      </c>
      <c r="D50" s="4" t="s">
        <v>47</v>
      </c>
      <c r="E50" s="4">
        <v>0.98</v>
      </c>
      <c r="F50" s="4">
        <v>0.94499999999999995</v>
      </c>
      <c r="G50" s="4">
        <v>0.91</v>
      </c>
      <c r="H50" s="4">
        <v>0.02</v>
      </c>
      <c r="I50" s="4" t="s">
        <v>116</v>
      </c>
      <c r="K50" s="4" t="s">
        <v>116</v>
      </c>
      <c r="L50" s="4" t="s">
        <v>116</v>
      </c>
    </row>
    <row r="51" spans="1:12">
      <c r="A51" s="4">
        <v>342</v>
      </c>
      <c r="B51" s="4" t="s">
        <v>117</v>
      </c>
      <c r="C51" s="4" t="s">
        <v>46</v>
      </c>
      <c r="D51" s="4" t="s">
        <v>47</v>
      </c>
      <c r="E51" s="4">
        <v>0.4</v>
      </c>
      <c r="F51" s="4">
        <v>0.33300000000000002</v>
      </c>
      <c r="G51" s="4">
        <v>0.3</v>
      </c>
      <c r="H51" s="4">
        <v>0.6</v>
      </c>
      <c r="I51" s="4" t="s">
        <v>118</v>
      </c>
      <c r="K51" s="4" t="s">
        <v>118</v>
      </c>
      <c r="L51" s="4" t="s">
        <v>118</v>
      </c>
    </row>
    <row r="52" spans="1:12">
      <c r="A52" s="4">
        <v>343</v>
      </c>
      <c r="B52" s="4" t="s">
        <v>119</v>
      </c>
      <c r="C52" s="4" t="s">
        <v>46</v>
      </c>
      <c r="D52" s="4" t="s">
        <v>47</v>
      </c>
      <c r="E52" s="4">
        <v>0.92</v>
      </c>
      <c r="F52" s="4">
        <v>0.62</v>
      </c>
      <c r="G52" s="4">
        <v>0.34</v>
      </c>
      <c r="H52" s="4">
        <v>0.08</v>
      </c>
      <c r="I52" s="4" t="s">
        <v>120</v>
      </c>
      <c r="K52" s="4" t="s">
        <v>120</v>
      </c>
      <c r="L52" s="4" t="s">
        <v>120</v>
      </c>
    </row>
    <row r="53" spans="1:12">
      <c r="A53" s="4">
        <v>344</v>
      </c>
      <c r="B53" s="4" t="s">
        <v>121</v>
      </c>
      <c r="C53" s="4" t="s">
        <v>46</v>
      </c>
      <c r="D53" s="4" t="s">
        <v>47</v>
      </c>
      <c r="E53" s="4">
        <v>0.3</v>
      </c>
      <c r="F53" s="4">
        <v>0.11700000000000001</v>
      </c>
      <c r="G53" s="4">
        <v>7.0000000000000007E-2</v>
      </c>
      <c r="H53" s="4">
        <v>0.7</v>
      </c>
      <c r="I53" s="4" t="s">
        <v>122</v>
      </c>
      <c r="K53" s="4" t="s">
        <v>123</v>
      </c>
      <c r="L53" s="4" t="s">
        <v>123</v>
      </c>
    </row>
    <row r="54" spans="1:12">
      <c r="A54" s="4">
        <v>345</v>
      </c>
      <c r="B54" s="4" t="s">
        <v>124</v>
      </c>
      <c r="C54" s="4" t="s">
        <v>46</v>
      </c>
      <c r="D54" s="4" t="s">
        <v>47</v>
      </c>
      <c r="E54" s="4">
        <v>0.88</v>
      </c>
      <c r="F54" s="4">
        <v>0.495</v>
      </c>
      <c r="G54" s="4">
        <v>0.22</v>
      </c>
      <c r="H54" s="4">
        <v>0.12</v>
      </c>
      <c r="I54" s="4" t="s">
        <v>125</v>
      </c>
      <c r="K54" s="4" t="s">
        <v>125</v>
      </c>
      <c r="L54" s="4" t="s">
        <v>125</v>
      </c>
    </row>
    <row r="55" spans="1:12">
      <c r="A55" s="4">
        <v>346</v>
      </c>
      <c r="B55" s="4" t="s">
        <v>126</v>
      </c>
      <c r="C55" s="4" t="s">
        <v>46</v>
      </c>
      <c r="D55" s="4" t="s">
        <v>47</v>
      </c>
      <c r="E55" s="4">
        <v>0.56000000000000005</v>
      </c>
      <c r="F55" s="4">
        <v>0.51300000000000001</v>
      </c>
      <c r="G55" s="4">
        <v>0.48</v>
      </c>
      <c r="H55" s="4">
        <v>0.44</v>
      </c>
      <c r="I55" s="4" t="s">
        <v>127</v>
      </c>
      <c r="K55" s="4" t="s">
        <v>127</v>
      </c>
      <c r="L55" s="4" t="s">
        <v>127</v>
      </c>
    </row>
    <row r="56" spans="1:12">
      <c r="A56" s="4">
        <v>348</v>
      </c>
      <c r="B56" s="4" t="s">
        <v>128</v>
      </c>
      <c r="C56" s="4" t="s">
        <v>46</v>
      </c>
      <c r="D56" s="4" t="s">
        <v>47</v>
      </c>
      <c r="E56" s="4">
        <v>0.98</v>
      </c>
      <c r="F56" s="4">
        <v>0.96299999999999997</v>
      </c>
      <c r="G56" s="4">
        <v>0.95</v>
      </c>
      <c r="H56" s="4">
        <v>0.02</v>
      </c>
      <c r="I56" s="4" t="s">
        <v>129</v>
      </c>
      <c r="K56" s="4" t="s">
        <v>129</v>
      </c>
      <c r="L56" s="4" t="s">
        <v>129</v>
      </c>
    </row>
    <row r="57" spans="1:12">
      <c r="A57" s="4">
        <v>349</v>
      </c>
      <c r="B57" s="4" t="s">
        <v>130</v>
      </c>
      <c r="C57" s="4" t="s">
        <v>46</v>
      </c>
      <c r="D57" s="4" t="s">
        <v>47</v>
      </c>
      <c r="E57" s="4">
        <v>0.99399999999999999</v>
      </c>
      <c r="F57" s="4">
        <v>0.99199999999999999</v>
      </c>
      <c r="G57" s="4">
        <v>0.99</v>
      </c>
      <c r="H57" s="4">
        <v>6.0000000000000001E-3</v>
      </c>
      <c r="I57" s="4" t="s">
        <v>131</v>
      </c>
      <c r="K57" s="4" t="s">
        <v>131</v>
      </c>
      <c r="L57" s="4" t="s">
        <v>131</v>
      </c>
    </row>
    <row r="58" spans="1:12">
      <c r="A58" s="4">
        <v>351</v>
      </c>
      <c r="B58" s="4" t="s">
        <v>132</v>
      </c>
      <c r="C58" s="4" t="s">
        <v>46</v>
      </c>
      <c r="D58" s="4" t="s">
        <v>47</v>
      </c>
      <c r="E58" s="4">
        <v>0.96</v>
      </c>
      <c r="F58" s="4">
        <v>0.86</v>
      </c>
      <c r="G58" s="4">
        <v>0.74</v>
      </c>
      <c r="H58" s="4">
        <v>0.04</v>
      </c>
      <c r="I58" s="4" t="s">
        <v>133</v>
      </c>
      <c r="K58" s="4" t="s">
        <v>133</v>
      </c>
      <c r="L58" s="4" t="s">
        <v>133</v>
      </c>
    </row>
    <row r="59" spans="1:12">
      <c r="A59" s="4">
        <v>352</v>
      </c>
      <c r="B59" s="4" t="s">
        <v>134</v>
      </c>
      <c r="E59" s="4">
        <v>0.98</v>
      </c>
      <c r="F59" s="4">
        <v>0.97</v>
      </c>
      <c r="G59" s="4">
        <v>0.96</v>
      </c>
      <c r="H59" s="4">
        <v>0.02</v>
      </c>
    </row>
    <row r="60" spans="1:12">
      <c r="A60" s="4">
        <v>353</v>
      </c>
      <c r="B60" s="4" t="s">
        <v>135</v>
      </c>
      <c r="C60" s="4" t="s">
        <v>46</v>
      </c>
      <c r="D60" s="4" t="s">
        <v>47</v>
      </c>
      <c r="E60" s="4">
        <v>0.86</v>
      </c>
      <c r="F60" s="4">
        <v>0.79</v>
      </c>
      <c r="G60" s="4">
        <v>0.74</v>
      </c>
      <c r="H60" s="4">
        <v>0.14000000000000001</v>
      </c>
      <c r="I60" s="4" t="s">
        <v>136</v>
      </c>
      <c r="K60" s="4" t="s">
        <v>136</v>
      </c>
      <c r="L60" s="4" t="s">
        <v>136</v>
      </c>
    </row>
    <row r="61" spans="1:12">
      <c r="A61" s="4">
        <v>354</v>
      </c>
      <c r="B61" s="4" t="s">
        <v>137</v>
      </c>
      <c r="C61" s="4" t="s">
        <v>46</v>
      </c>
      <c r="D61" s="4" t="s">
        <v>47</v>
      </c>
      <c r="E61" s="4">
        <v>0.98</v>
      </c>
      <c r="F61" s="4">
        <v>0.93</v>
      </c>
      <c r="G61" s="4">
        <v>0.87</v>
      </c>
      <c r="H61" s="4">
        <v>0.02</v>
      </c>
      <c r="I61" s="4" t="s">
        <v>138</v>
      </c>
      <c r="K61" s="4" t="s">
        <v>138</v>
      </c>
      <c r="L61" s="4" t="s">
        <v>138</v>
      </c>
    </row>
    <row r="62" spans="1:12">
      <c r="A62" s="4">
        <v>355</v>
      </c>
      <c r="B62" s="4" t="s">
        <v>139</v>
      </c>
      <c r="E62" s="4">
        <v>1</v>
      </c>
      <c r="F62" s="4">
        <v>1</v>
      </c>
      <c r="G62" s="4">
        <v>0.95</v>
      </c>
      <c r="H62" s="4">
        <v>0</v>
      </c>
    </row>
    <row r="63" spans="1:12">
      <c r="A63" s="4">
        <v>356</v>
      </c>
      <c r="B63" s="4" t="s">
        <v>140</v>
      </c>
      <c r="C63" s="4" t="s">
        <v>46</v>
      </c>
      <c r="D63" s="4" t="s">
        <v>47</v>
      </c>
      <c r="E63" s="4">
        <v>0.83</v>
      </c>
      <c r="F63" s="4">
        <v>0.6</v>
      </c>
      <c r="G63" s="4">
        <v>0.45</v>
      </c>
      <c r="H63" s="4">
        <v>0.17</v>
      </c>
      <c r="I63" s="4" t="s">
        <v>141</v>
      </c>
      <c r="K63" s="4" t="s">
        <v>142</v>
      </c>
      <c r="L63" s="4" t="s">
        <v>142</v>
      </c>
    </row>
    <row r="64" spans="1:12">
      <c r="A64" s="4">
        <v>358</v>
      </c>
      <c r="B64" s="4" t="s">
        <v>143</v>
      </c>
      <c r="C64" s="4" t="s">
        <v>46</v>
      </c>
      <c r="D64" s="4" t="s">
        <v>47</v>
      </c>
      <c r="E64" s="4">
        <v>0.95</v>
      </c>
      <c r="F64" s="4">
        <v>0.90300000000000002</v>
      </c>
      <c r="G64" s="4">
        <v>0.86</v>
      </c>
      <c r="H64" s="4">
        <v>0.05</v>
      </c>
      <c r="I64" s="4" t="s">
        <v>144</v>
      </c>
      <c r="K64" s="4" t="s">
        <v>144</v>
      </c>
      <c r="L64" s="4" t="s">
        <v>144</v>
      </c>
    </row>
    <row r="65" spans="1:12">
      <c r="A65" s="4">
        <v>361</v>
      </c>
      <c r="B65" s="4" t="s">
        <v>145</v>
      </c>
      <c r="C65" s="4" t="s">
        <v>46</v>
      </c>
      <c r="D65" s="4" t="s">
        <v>47</v>
      </c>
      <c r="E65" s="4">
        <v>0.92</v>
      </c>
      <c r="F65" s="4">
        <v>0.88500000000000001</v>
      </c>
      <c r="G65" s="4">
        <v>0.86</v>
      </c>
      <c r="H65" s="4">
        <v>0.08</v>
      </c>
      <c r="I65" s="4" t="s">
        <v>146</v>
      </c>
      <c r="K65" s="4" t="s">
        <v>146</v>
      </c>
      <c r="L65" s="4" t="s">
        <v>146</v>
      </c>
    </row>
    <row r="66" spans="1:12">
      <c r="A66" s="4">
        <v>362</v>
      </c>
      <c r="B66" s="4" t="s">
        <v>147</v>
      </c>
      <c r="C66" s="4" t="s">
        <v>46</v>
      </c>
      <c r="D66" s="4" t="s">
        <v>47</v>
      </c>
      <c r="E66" s="4">
        <v>0.4</v>
      </c>
      <c r="F66" s="4">
        <v>0.28299999999999997</v>
      </c>
      <c r="G66" s="4">
        <v>0.2</v>
      </c>
      <c r="H66" s="4">
        <v>0.6</v>
      </c>
      <c r="I66" s="4" t="s">
        <v>148</v>
      </c>
      <c r="K66" s="4" t="s">
        <v>148</v>
      </c>
      <c r="L66" s="4" t="s">
        <v>148</v>
      </c>
    </row>
    <row r="67" spans="1:12">
      <c r="A67" s="4">
        <v>365</v>
      </c>
      <c r="B67" s="4" t="s">
        <v>149</v>
      </c>
      <c r="E67" s="4">
        <v>1</v>
      </c>
      <c r="F67" s="4">
        <v>0.76</v>
      </c>
      <c r="G67" s="4">
        <v>0.4</v>
      </c>
      <c r="H67" s="4">
        <v>0</v>
      </c>
    </row>
    <row r="68" spans="1:12">
      <c r="A68" s="4">
        <v>371</v>
      </c>
      <c r="B68" s="4" t="s">
        <v>150</v>
      </c>
      <c r="C68" s="4" t="s">
        <v>46</v>
      </c>
      <c r="D68" s="4" t="s">
        <v>47</v>
      </c>
      <c r="E68" s="4">
        <v>0.5</v>
      </c>
      <c r="F68" s="4">
        <v>7.4999999999999997E-2</v>
      </c>
      <c r="G68" s="4">
        <v>0.02</v>
      </c>
      <c r="H68" s="4">
        <v>0.5</v>
      </c>
      <c r="I68" s="4" t="s">
        <v>151</v>
      </c>
      <c r="J68" s="4" t="s">
        <v>152</v>
      </c>
      <c r="K68" s="4" t="s">
        <v>151</v>
      </c>
      <c r="L68" s="4" t="s">
        <v>151</v>
      </c>
    </row>
    <row r="69" spans="1:12">
      <c r="A69" s="4">
        <v>373</v>
      </c>
      <c r="B69" s="4" t="s">
        <v>153</v>
      </c>
      <c r="C69" s="4" t="s">
        <v>46</v>
      </c>
      <c r="D69" s="4" t="s">
        <v>47</v>
      </c>
      <c r="E69" s="4">
        <v>0.1</v>
      </c>
      <c r="F69" s="4">
        <v>7.4999999999999997E-2</v>
      </c>
      <c r="G69" s="4">
        <v>0.01</v>
      </c>
      <c r="H69" s="4">
        <v>0.9</v>
      </c>
      <c r="I69" s="4" t="s">
        <v>154</v>
      </c>
      <c r="J69" s="4" t="s">
        <v>152</v>
      </c>
      <c r="K69" s="4" t="s">
        <v>154</v>
      </c>
      <c r="L69" s="4" t="s">
        <v>154</v>
      </c>
    </row>
    <row r="70" spans="1:12">
      <c r="A70" s="4">
        <v>374</v>
      </c>
      <c r="B70" s="4" t="s">
        <v>155</v>
      </c>
      <c r="C70" s="4" t="s">
        <v>46</v>
      </c>
      <c r="D70" s="4" t="s">
        <v>47</v>
      </c>
      <c r="E70" s="4">
        <v>0.5</v>
      </c>
      <c r="F70" s="4">
        <v>7.4999999999999997E-2</v>
      </c>
      <c r="G70" s="4">
        <v>0.02</v>
      </c>
      <c r="H70" s="4">
        <v>0.5</v>
      </c>
      <c r="I70" s="4" t="s">
        <v>156</v>
      </c>
      <c r="J70" s="4" t="s">
        <v>152</v>
      </c>
      <c r="K70" s="4" t="s">
        <v>156</v>
      </c>
      <c r="L70" s="4" t="s">
        <v>156</v>
      </c>
    </row>
    <row r="71" spans="1:12">
      <c r="A71" s="4">
        <v>381</v>
      </c>
      <c r="B71" s="4" t="s">
        <v>157</v>
      </c>
      <c r="E71" s="4">
        <v>0.55000000000000004</v>
      </c>
      <c r="F71" s="4">
        <v>0.378</v>
      </c>
      <c r="G71" s="4">
        <v>0.28000000000000003</v>
      </c>
      <c r="H71" s="4">
        <v>0.45</v>
      </c>
    </row>
    <row r="72" spans="1:12">
      <c r="A72" s="4">
        <v>391</v>
      </c>
      <c r="B72" s="4" t="s">
        <v>158</v>
      </c>
      <c r="E72" s="4">
        <v>0.64</v>
      </c>
      <c r="F72" s="4">
        <v>0.37</v>
      </c>
      <c r="G72" s="4">
        <v>0.24</v>
      </c>
      <c r="H72" s="4">
        <v>0.36</v>
      </c>
    </row>
    <row r="73" spans="1:12">
      <c r="A73" s="4">
        <v>393</v>
      </c>
      <c r="B73" s="4" t="s">
        <v>159</v>
      </c>
      <c r="E73" s="4">
        <v>0.46</v>
      </c>
      <c r="F73" s="4">
        <v>0.08</v>
      </c>
      <c r="G73" s="4">
        <v>0.03</v>
      </c>
      <c r="H73" s="4">
        <v>0.54</v>
      </c>
    </row>
    <row r="74" spans="1:12">
      <c r="A74" s="4">
        <v>394</v>
      </c>
      <c r="B74" s="4" t="s">
        <v>160</v>
      </c>
      <c r="E74" s="4">
        <v>0.61</v>
      </c>
      <c r="F74" s="4">
        <v>0.13</v>
      </c>
      <c r="G74" s="4">
        <v>0.05</v>
      </c>
      <c r="H74" s="4">
        <v>0.39</v>
      </c>
    </row>
    <row r="75" spans="1:12">
      <c r="A75" s="4">
        <v>396</v>
      </c>
      <c r="B75" s="4" t="s">
        <v>161</v>
      </c>
      <c r="E75" s="4">
        <v>0.4</v>
      </c>
      <c r="F75" s="4">
        <v>0.32</v>
      </c>
      <c r="G75" s="4">
        <v>0.2</v>
      </c>
      <c r="H75" s="4">
        <v>0.6</v>
      </c>
    </row>
    <row r="76" spans="1:12">
      <c r="A76" s="4">
        <v>397</v>
      </c>
      <c r="B76" s="4" t="s">
        <v>162</v>
      </c>
      <c r="C76" s="4" t="s">
        <v>46</v>
      </c>
      <c r="E76" s="4">
        <v>1</v>
      </c>
      <c r="F76" s="4">
        <v>0.25</v>
      </c>
      <c r="G76" s="4">
        <v>0.1</v>
      </c>
      <c r="H76" s="4">
        <v>0</v>
      </c>
      <c r="I76" s="4" t="s">
        <v>163</v>
      </c>
      <c r="K76" s="4" t="s">
        <v>164</v>
      </c>
      <c r="L76" s="4" t="s">
        <v>164</v>
      </c>
    </row>
    <row r="77" spans="1:12">
      <c r="A77" s="4">
        <v>398</v>
      </c>
      <c r="B77" s="4" t="s">
        <v>165</v>
      </c>
      <c r="C77" s="4" t="s">
        <v>46</v>
      </c>
      <c r="E77" s="4">
        <v>0.98</v>
      </c>
      <c r="F77" s="4">
        <v>0.42</v>
      </c>
      <c r="G77" s="4">
        <v>0.14000000000000001</v>
      </c>
      <c r="H77" s="4">
        <v>0.02</v>
      </c>
      <c r="I77" s="4" t="s">
        <v>163</v>
      </c>
      <c r="K77" s="4" t="s">
        <v>166</v>
      </c>
      <c r="L77" s="4" t="s">
        <v>166</v>
      </c>
    </row>
    <row r="78" spans="1:12">
      <c r="A78" s="4">
        <v>399</v>
      </c>
      <c r="B78" s="4" t="s">
        <v>167</v>
      </c>
      <c r="C78" s="4" t="s">
        <v>46</v>
      </c>
      <c r="D78" s="4" t="s">
        <v>47</v>
      </c>
      <c r="E78" s="4">
        <v>0.9</v>
      </c>
      <c r="F78" s="4">
        <v>0.68</v>
      </c>
      <c r="G78" s="4">
        <v>0.53</v>
      </c>
      <c r="H78" s="4">
        <v>0.1</v>
      </c>
      <c r="I78" s="4" t="s">
        <v>163</v>
      </c>
      <c r="K78" s="4" t="s">
        <v>168</v>
      </c>
      <c r="L78" s="4" t="s">
        <v>168</v>
      </c>
    </row>
    <row r="79" spans="1:12">
      <c r="A79" s="4">
        <v>400</v>
      </c>
      <c r="B79" s="4" t="s">
        <v>169</v>
      </c>
      <c r="C79" s="4" t="s">
        <v>46</v>
      </c>
      <c r="D79" s="4" t="s">
        <v>47</v>
      </c>
      <c r="E79" s="4">
        <v>0.97</v>
      </c>
      <c r="F79" s="4">
        <v>0.9</v>
      </c>
      <c r="G79" s="4">
        <v>0.88</v>
      </c>
      <c r="H79" s="4">
        <v>0.03</v>
      </c>
      <c r="I79" s="4" t="s">
        <v>163</v>
      </c>
      <c r="K79" s="4" t="s">
        <v>168</v>
      </c>
      <c r="L79" s="4" t="s">
        <v>168</v>
      </c>
    </row>
    <row r="80" spans="1:12">
      <c r="A80" s="4">
        <v>401</v>
      </c>
      <c r="B80" s="4" t="s">
        <v>170</v>
      </c>
      <c r="C80" s="4" t="s">
        <v>46</v>
      </c>
      <c r="D80" s="4" t="s">
        <v>171</v>
      </c>
      <c r="E80" s="4">
        <v>1</v>
      </c>
      <c r="F80" s="4">
        <v>1</v>
      </c>
      <c r="G80" s="4">
        <v>1</v>
      </c>
      <c r="H80" s="4">
        <v>0</v>
      </c>
      <c r="I80" s="4" t="s">
        <v>172</v>
      </c>
      <c r="K80" s="4" t="s">
        <v>171</v>
      </c>
      <c r="L80" s="4" t="s">
        <v>171</v>
      </c>
    </row>
    <row r="81" spans="1:12">
      <c r="A81" s="4">
        <v>402</v>
      </c>
      <c r="B81" s="4" t="s">
        <v>173</v>
      </c>
      <c r="C81" s="4" t="s">
        <v>46</v>
      </c>
      <c r="D81" s="4" t="s">
        <v>174</v>
      </c>
      <c r="E81" s="4">
        <v>1</v>
      </c>
      <c r="F81" s="4">
        <v>1</v>
      </c>
      <c r="G81" s="4">
        <v>1</v>
      </c>
      <c r="H81" s="4">
        <v>0</v>
      </c>
      <c r="I81" s="4" t="s">
        <v>172</v>
      </c>
      <c r="K81" s="4" t="s">
        <v>174</v>
      </c>
      <c r="L81" s="4" t="s">
        <v>174</v>
      </c>
    </row>
    <row r="82" spans="1:12">
      <c r="A82" s="4">
        <v>403</v>
      </c>
      <c r="B82" s="4" t="s">
        <v>175</v>
      </c>
      <c r="C82" s="4" t="s">
        <v>46</v>
      </c>
      <c r="D82" s="4" t="s">
        <v>171</v>
      </c>
      <c r="E82" s="4">
        <v>1</v>
      </c>
      <c r="F82" s="4">
        <v>1</v>
      </c>
      <c r="G82" s="4">
        <v>1</v>
      </c>
      <c r="H82" s="4">
        <v>0</v>
      </c>
      <c r="I82" s="4" t="s">
        <v>172</v>
      </c>
      <c r="K82" s="4" t="s">
        <v>171</v>
      </c>
      <c r="L82" s="4" t="s">
        <v>171</v>
      </c>
    </row>
    <row r="83" spans="1:12">
      <c r="A83" s="4">
        <v>404</v>
      </c>
      <c r="B83" s="4" t="s">
        <v>176</v>
      </c>
      <c r="C83" s="4" t="s">
        <v>46</v>
      </c>
      <c r="D83" s="4" t="s">
        <v>171</v>
      </c>
      <c r="E83" s="4">
        <v>0.5</v>
      </c>
      <c r="F83" s="4">
        <v>0.5</v>
      </c>
      <c r="G83" s="4">
        <v>0.5</v>
      </c>
      <c r="H83" s="4">
        <v>0.5</v>
      </c>
      <c r="I83" s="4" t="s">
        <v>177</v>
      </c>
      <c r="K83" s="4" t="s">
        <v>171</v>
      </c>
      <c r="L83" s="4" t="s">
        <v>171</v>
      </c>
    </row>
    <row r="84" spans="1:12">
      <c r="A84" s="4">
        <v>411</v>
      </c>
      <c r="B84" s="4" t="s">
        <v>178</v>
      </c>
      <c r="E84" s="4">
        <v>0.5</v>
      </c>
      <c r="F84" s="4">
        <v>0.1</v>
      </c>
      <c r="G84" s="4">
        <v>0.03</v>
      </c>
      <c r="H84" s="4">
        <v>0.5</v>
      </c>
    </row>
    <row r="85" spans="1:12">
      <c r="A85" s="4">
        <v>412</v>
      </c>
      <c r="B85" s="4" t="s">
        <v>179</v>
      </c>
      <c r="E85" s="4">
        <v>0.5</v>
      </c>
      <c r="F85" s="4">
        <v>0.12</v>
      </c>
      <c r="G85" s="4">
        <v>0.06</v>
      </c>
      <c r="H85" s="4">
        <v>0.5</v>
      </c>
    </row>
    <row r="86" spans="1:12">
      <c r="A86" s="4">
        <v>415</v>
      </c>
      <c r="B86" s="4" t="s">
        <v>180</v>
      </c>
      <c r="C86" s="4" t="s">
        <v>181</v>
      </c>
      <c r="D86" s="4" t="s">
        <v>182</v>
      </c>
      <c r="E86" s="4">
        <v>0.59430000000000005</v>
      </c>
      <c r="F86" s="4">
        <v>0.126</v>
      </c>
      <c r="G86" s="4">
        <v>5.16E-2</v>
      </c>
      <c r="H86" s="4">
        <v>0.40570000000000001</v>
      </c>
      <c r="I86" s="4" t="s">
        <v>183</v>
      </c>
      <c r="J86" s="4" t="s">
        <v>184</v>
      </c>
      <c r="K86" s="4" t="s">
        <v>185</v>
      </c>
      <c r="L86" s="4" t="s">
        <v>185</v>
      </c>
    </row>
    <row r="87" spans="1:12">
      <c r="A87" s="4">
        <v>416</v>
      </c>
      <c r="B87" s="4" t="s">
        <v>186</v>
      </c>
      <c r="C87" s="4" t="s">
        <v>181</v>
      </c>
      <c r="D87" s="4" t="s">
        <v>182</v>
      </c>
      <c r="E87" s="4">
        <v>0.59430000000000005</v>
      </c>
      <c r="F87" s="4">
        <v>7.8600000000000003E-2</v>
      </c>
      <c r="G87" s="4">
        <v>5.16E-2</v>
      </c>
      <c r="H87" s="4">
        <v>0.40570000000000001</v>
      </c>
      <c r="I87" s="4" t="s">
        <v>183</v>
      </c>
      <c r="J87" s="4" t="s">
        <v>187</v>
      </c>
      <c r="K87" s="4" t="s">
        <v>185</v>
      </c>
      <c r="L87" s="4" t="s">
        <v>185</v>
      </c>
    </row>
    <row r="88" spans="1:12">
      <c r="A88" s="4">
        <v>417</v>
      </c>
      <c r="B88" s="4" t="s">
        <v>188</v>
      </c>
      <c r="C88" s="4" t="s">
        <v>181</v>
      </c>
      <c r="D88" s="4" t="s">
        <v>182</v>
      </c>
      <c r="E88" s="4">
        <v>0.45429999999999998</v>
      </c>
      <c r="F88" s="4">
        <v>6.8099999999999994E-2</v>
      </c>
      <c r="G88" s="4">
        <v>3.5000000000000003E-2</v>
      </c>
      <c r="H88" s="4">
        <v>0.54569999999999996</v>
      </c>
      <c r="I88" s="4" t="s">
        <v>183</v>
      </c>
      <c r="J88" s="4" t="s">
        <v>184</v>
      </c>
      <c r="K88" s="4" t="s">
        <v>189</v>
      </c>
      <c r="L88" s="4" t="s">
        <v>189</v>
      </c>
    </row>
    <row r="89" spans="1:12">
      <c r="A89" s="4">
        <v>418</v>
      </c>
      <c r="B89" s="4" t="s">
        <v>190</v>
      </c>
      <c r="C89" s="4" t="s">
        <v>181</v>
      </c>
      <c r="D89" s="4" t="s">
        <v>182</v>
      </c>
      <c r="E89" s="4">
        <v>0.45429999999999998</v>
      </c>
      <c r="F89" s="4">
        <v>7.8600000000000003E-2</v>
      </c>
      <c r="G89" s="4">
        <v>3.5000000000000003E-2</v>
      </c>
      <c r="H89" s="4">
        <v>0.54569999999999996</v>
      </c>
      <c r="I89" s="4" t="s">
        <v>183</v>
      </c>
      <c r="J89" s="4" t="s">
        <v>184</v>
      </c>
      <c r="K89" s="4" t="s">
        <v>189</v>
      </c>
      <c r="L89" s="4" t="s">
        <v>189</v>
      </c>
    </row>
    <row r="90" spans="1:12">
      <c r="A90" s="4">
        <v>419</v>
      </c>
      <c r="B90" s="4" t="s">
        <v>191</v>
      </c>
      <c r="E90" s="4">
        <v>0.59370000000000001</v>
      </c>
      <c r="F90" s="4">
        <v>0.11310000000000001</v>
      </c>
      <c r="G90" s="4">
        <v>4.7600000000000003E-2</v>
      </c>
      <c r="H90" s="4">
        <v>0.40629999999999999</v>
      </c>
    </row>
    <row r="91" spans="1:12">
      <c r="A91" s="4">
        <v>420</v>
      </c>
      <c r="B91" s="4" t="s">
        <v>192</v>
      </c>
      <c r="C91" s="4" t="s">
        <v>181</v>
      </c>
      <c r="D91" s="4" t="s">
        <v>182</v>
      </c>
      <c r="E91" s="4">
        <v>0.48930000000000001</v>
      </c>
      <c r="F91" s="4">
        <v>4.8899999999999999E-2</v>
      </c>
      <c r="G91" s="4">
        <v>3.85E-2</v>
      </c>
      <c r="H91" s="4">
        <v>0.51070000000000004</v>
      </c>
      <c r="I91" s="4" t="s">
        <v>183</v>
      </c>
      <c r="J91" s="4" t="s">
        <v>184</v>
      </c>
    </row>
    <row r="92" spans="1:12">
      <c r="A92" s="4">
        <v>421</v>
      </c>
      <c r="B92" s="4" t="s">
        <v>193</v>
      </c>
      <c r="C92" s="4" t="s">
        <v>181</v>
      </c>
      <c r="D92" s="4" t="s">
        <v>182</v>
      </c>
      <c r="E92" s="4">
        <v>0.48930000000000001</v>
      </c>
      <c r="F92" s="4">
        <v>7.3400000000000007E-2</v>
      </c>
      <c r="G92" s="4">
        <v>3.85E-2</v>
      </c>
      <c r="H92" s="4">
        <v>0.51070000000000004</v>
      </c>
      <c r="I92" s="4" t="s">
        <v>183</v>
      </c>
      <c r="J92" s="4" t="s">
        <v>184</v>
      </c>
    </row>
    <row r="93" spans="1:12">
      <c r="A93" s="4">
        <v>422</v>
      </c>
      <c r="B93" s="4" t="s">
        <v>194</v>
      </c>
      <c r="C93" s="4" t="s">
        <v>181</v>
      </c>
      <c r="D93" s="4" t="s">
        <v>182</v>
      </c>
      <c r="E93" s="4">
        <v>0.4572</v>
      </c>
      <c r="F93" s="4">
        <v>7.7200000000000005E-2</v>
      </c>
      <c r="G93" s="4">
        <v>3.0200000000000001E-2</v>
      </c>
      <c r="H93" s="4">
        <v>0.54279999999999995</v>
      </c>
      <c r="I93" s="4" t="s">
        <v>183</v>
      </c>
      <c r="J93" s="4" t="s">
        <v>184</v>
      </c>
    </row>
    <row r="94" spans="1:12">
      <c r="A94" s="4">
        <v>423</v>
      </c>
      <c r="B94" s="4" t="s">
        <v>195</v>
      </c>
      <c r="C94" s="4" t="s">
        <v>181</v>
      </c>
      <c r="D94" s="4" t="s">
        <v>182</v>
      </c>
      <c r="E94" s="4">
        <v>0.48180000000000001</v>
      </c>
      <c r="F94" s="4">
        <v>5.5E-2</v>
      </c>
      <c r="G94" s="4">
        <v>4.8000000000000001E-2</v>
      </c>
      <c r="H94" s="4">
        <v>0.51819999999999999</v>
      </c>
      <c r="I94" s="4" t="s">
        <v>183</v>
      </c>
      <c r="J94" s="4" t="s">
        <v>184</v>
      </c>
    </row>
    <row r="95" spans="1:12">
      <c r="A95" s="4">
        <v>424</v>
      </c>
      <c r="B95" s="4" t="s">
        <v>196</v>
      </c>
      <c r="C95" s="4" t="s">
        <v>181</v>
      </c>
      <c r="D95" s="4" t="s">
        <v>182</v>
      </c>
      <c r="E95" s="4">
        <v>0.93500000000000005</v>
      </c>
      <c r="F95" s="4">
        <v>0.90010000000000001</v>
      </c>
      <c r="G95" s="4">
        <v>0.83919999999999995</v>
      </c>
      <c r="H95" s="4">
        <v>6.5100000000000005E-2</v>
      </c>
      <c r="I95" s="4" t="s">
        <v>183</v>
      </c>
      <c r="J95" s="4" t="s">
        <v>184</v>
      </c>
    </row>
    <row r="96" spans="1:12" s="6" customFormat="1">
      <c r="A96" s="6">
        <v>425</v>
      </c>
      <c r="B96" s="6" t="s">
        <v>197</v>
      </c>
      <c r="C96" s="6" t="s">
        <v>181</v>
      </c>
      <c r="D96" s="6" t="s">
        <v>182</v>
      </c>
      <c r="E96" s="6">
        <v>1</v>
      </c>
      <c r="F96" s="6">
        <v>0.92</v>
      </c>
      <c r="G96" s="6">
        <v>0.86</v>
      </c>
      <c r="H96" s="6">
        <v>0</v>
      </c>
    </row>
    <row r="97" spans="1:12">
      <c r="A97" s="4">
        <v>430</v>
      </c>
      <c r="B97" s="4" t="s">
        <v>198</v>
      </c>
      <c r="C97" s="4" t="s">
        <v>181</v>
      </c>
      <c r="D97" s="4" t="s">
        <v>199</v>
      </c>
      <c r="E97" s="4">
        <v>0.98350000000000004</v>
      </c>
      <c r="F97" s="4">
        <v>0.93789999999999996</v>
      </c>
      <c r="G97" s="4">
        <v>0.88160000000000005</v>
      </c>
      <c r="H97" s="4">
        <v>1.6500000000000001E-2</v>
      </c>
      <c r="I97" s="4" t="s">
        <v>200</v>
      </c>
      <c r="J97" s="4" t="s">
        <v>201</v>
      </c>
      <c r="K97" s="4" t="s">
        <v>202</v>
      </c>
      <c r="L97" s="4" t="s">
        <v>202</v>
      </c>
    </row>
    <row r="98" spans="1:12">
      <c r="A98" s="4">
        <v>431</v>
      </c>
      <c r="B98" s="4" t="s">
        <v>203</v>
      </c>
      <c r="E98" s="4">
        <v>0.9758</v>
      </c>
      <c r="F98" s="4">
        <v>0.91859999999999997</v>
      </c>
      <c r="G98" s="4">
        <v>0.85809999999999997</v>
      </c>
      <c r="H98" s="4">
        <v>2.4199999999999999E-2</v>
      </c>
    </row>
    <row r="99" spans="1:12">
      <c r="A99" s="4">
        <v>432</v>
      </c>
      <c r="B99" s="4" t="s">
        <v>204</v>
      </c>
      <c r="E99" s="4">
        <v>0.98340000000000005</v>
      </c>
      <c r="F99" s="4">
        <v>0.93340000000000001</v>
      </c>
      <c r="G99" s="4">
        <v>0.87260000000000004</v>
      </c>
      <c r="H99" s="4">
        <v>1.66E-2</v>
      </c>
    </row>
    <row r="100" spans="1:12">
      <c r="A100" s="4">
        <v>433</v>
      </c>
      <c r="B100" s="4" t="s">
        <v>205</v>
      </c>
      <c r="E100" s="4">
        <v>0.9899</v>
      </c>
      <c r="F100" s="4">
        <v>0.95599999999999996</v>
      </c>
      <c r="G100" s="4">
        <v>0.90310000000000001</v>
      </c>
      <c r="H100" s="4">
        <v>1.01E-2</v>
      </c>
    </row>
    <row r="101" spans="1:12">
      <c r="A101" s="4">
        <v>434</v>
      </c>
      <c r="B101" s="4" t="s">
        <v>206</v>
      </c>
      <c r="E101" s="4">
        <v>0.98499999999999999</v>
      </c>
      <c r="F101" s="4">
        <v>0.94379999999999997</v>
      </c>
      <c r="G101" s="4">
        <v>0.89259999999999995</v>
      </c>
      <c r="H101" s="4">
        <v>1.4999999999999999E-2</v>
      </c>
    </row>
    <row r="102" spans="1:12">
      <c r="A102" s="4">
        <v>440</v>
      </c>
      <c r="B102" s="4" t="s">
        <v>207</v>
      </c>
      <c r="C102" s="4" t="s">
        <v>181</v>
      </c>
      <c r="D102" s="4" t="s">
        <v>199</v>
      </c>
      <c r="E102" s="4">
        <v>0.98350000000000004</v>
      </c>
      <c r="F102" s="4">
        <v>0.93789999999999996</v>
      </c>
      <c r="G102" s="4">
        <v>0.88160000000000005</v>
      </c>
      <c r="H102" s="4">
        <v>1.6500000000000001E-2</v>
      </c>
      <c r="I102" s="4" t="s">
        <v>200</v>
      </c>
      <c r="J102" s="4" t="s">
        <v>201</v>
      </c>
      <c r="K102" s="4" t="s">
        <v>202</v>
      </c>
      <c r="L102" s="4" t="s">
        <v>202</v>
      </c>
    </row>
    <row r="103" spans="1:12">
      <c r="A103" s="4">
        <v>441</v>
      </c>
      <c r="B103" s="4" t="s">
        <v>208</v>
      </c>
      <c r="C103" s="4" t="s">
        <v>181</v>
      </c>
      <c r="D103" s="4" t="s">
        <v>199</v>
      </c>
      <c r="E103" s="4">
        <v>0.98250000000000004</v>
      </c>
      <c r="F103" s="4">
        <v>0.93159999999999998</v>
      </c>
      <c r="G103" s="4">
        <v>0.87450000000000006</v>
      </c>
      <c r="H103" s="4">
        <v>1.7500000000000002E-2</v>
      </c>
      <c r="I103" s="4" t="s">
        <v>200</v>
      </c>
      <c r="J103" s="4" t="s">
        <v>201</v>
      </c>
      <c r="K103" s="4" t="s">
        <v>209</v>
      </c>
      <c r="L103" s="4" t="s">
        <v>209</v>
      </c>
    </row>
    <row r="104" spans="1:12">
      <c r="A104" s="4">
        <v>450</v>
      </c>
      <c r="B104" s="4" t="s">
        <v>210</v>
      </c>
      <c r="C104" s="4" t="s">
        <v>181</v>
      </c>
      <c r="D104" s="4" t="s">
        <v>199</v>
      </c>
      <c r="E104" s="4">
        <v>0.98140000000000005</v>
      </c>
      <c r="F104" s="4">
        <v>0.92520000000000002</v>
      </c>
      <c r="G104" s="4">
        <v>0.86750000000000005</v>
      </c>
      <c r="H104" s="4">
        <v>1.8599999999999998E-2</v>
      </c>
      <c r="I104" s="4" t="s">
        <v>200</v>
      </c>
      <c r="J104" s="4" t="s">
        <v>201</v>
      </c>
      <c r="K104" s="4" t="s">
        <v>211</v>
      </c>
      <c r="L104" s="4" t="s">
        <v>211</v>
      </c>
    </row>
    <row r="105" spans="1:12">
      <c r="A105" s="4">
        <v>451</v>
      </c>
      <c r="B105" s="4" t="s">
        <v>212</v>
      </c>
      <c r="E105" s="4">
        <v>0.9829</v>
      </c>
      <c r="F105" s="4">
        <v>0.93030000000000002</v>
      </c>
      <c r="G105" s="4">
        <v>0.87</v>
      </c>
      <c r="H105" s="4">
        <v>1.7100000000000001E-2</v>
      </c>
    </row>
    <row r="106" spans="1:12">
      <c r="A106" s="4">
        <v>452</v>
      </c>
      <c r="B106" s="4" t="s">
        <v>213</v>
      </c>
      <c r="E106" s="4">
        <v>0.97989999999999999</v>
      </c>
      <c r="F106" s="4">
        <v>0.92020000000000002</v>
      </c>
      <c r="G106" s="4">
        <v>0.8649</v>
      </c>
      <c r="H106" s="4">
        <v>2.01E-2</v>
      </c>
    </row>
    <row r="107" spans="1:12">
      <c r="A107" s="4">
        <v>460</v>
      </c>
      <c r="B107" s="4" t="s">
        <v>214</v>
      </c>
      <c r="C107" s="4" t="s">
        <v>181</v>
      </c>
      <c r="D107" s="4" t="s">
        <v>199</v>
      </c>
      <c r="E107" s="4">
        <v>0.98250000000000004</v>
      </c>
      <c r="F107" s="4">
        <v>0.93159999999999998</v>
      </c>
      <c r="G107" s="4">
        <v>0.87450000000000006</v>
      </c>
      <c r="H107" s="4">
        <v>1.7500000000000002E-2</v>
      </c>
      <c r="I107" s="4" t="s">
        <v>200</v>
      </c>
      <c r="J107" s="4" t="s">
        <v>201</v>
      </c>
      <c r="K107" s="4" t="s">
        <v>209</v>
      </c>
      <c r="L107" s="4" t="s">
        <v>209</v>
      </c>
    </row>
    <row r="108" spans="1:12">
      <c r="A108" s="4">
        <v>461</v>
      </c>
      <c r="B108" s="4" t="s">
        <v>215</v>
      </c>
      <c r="C108" s="4" t="s">
        <v>181</v>
      </c>
      <c r="D108" s="4" t="s">
        <v>199</v>
      </c>
      <c r="E108" s="4">
        <v>0.98250000000000004</v>
      </c>
      <c r="F108" s="4">
        <v>0.93159999999999998</v>
      </c>
      <c r="G108" s="4">
        <v>0.87450000000000006</v>
      </c>
      <c r="H108" s="4">
        <v>1.7500000000000002E-2</v>
      </c>
      <c r="I108" s="4" t="s">
        <v>200</v>
      </c>
      <c r="J108" s="4" t="s">
        <v>201</v>
      </c>
      <c r="K108" s="4" t="s">
        <v>209</v>
      </c>
      <c r="L108" s="4" t="s">
        <v>209</v>
      </c>
    </row>
    <row r="109" spans="1:12">
      <c r="A109" s="4">
        <v>462</v>
      </c>
      <c r="B109" s="4" t="s">
        <v>216</v>
      </c>
      <c r="C109" s="4" t="s">
        <v>181</v>
      </c>
      <c r="D109" s="4" t="s">
        <v>199</v>
      </c>
      <c r="E109" s="4">
        <v>0.98250000000000004</v>
      </c>
      <c r="F109" s="4">
        <v>0.93159999999999998</v>
      </c>
      <c r="G109" s="4">
        <v>0.87450000000000006</v>
      </c>
      <c r="H109" s="4">
        <v>1.7500000000000002E-2</v>
      </c>
      <c r="I109" s="4" t="s">
        <v>200</v>
      </c>
      <c r="J109" s="4" t="s">
        <v>201</v>
      </c>
      <c r="K109" s="4" t="s">
        <v>209</v>
      </c>
      <c r="L109" s="4" t="s">
        <v>209</v>
      </c>
    </row>
    <row r="110" spans="1:12">
      <c r="A110" s="4">
        <v>463</v>
      </c>
      <c r="B110" s="4" t="s">
        <v>217</v>
      </c>
      <c r="C110" s="4" t="s">
        <v>181</v>
      </c>
      <c r="D110" s="4" t="s">
        <v>199</v>
      </c>
      <c r="E110" s="4">
        <v>0.96099999999999997</v>
      </c>
      <c r="F110" s="4">
        <v>0.85440000000000005</v>
      </c>
      <c r="G110" s="4">
        <v>0.75790000000000002</v>
      </c>
      <c r="H110" s="4">
        <v>3.9E-2</v>
      </c>
      <c r="I110" s="4" t="s">
        <v>200</v>
      </c>
      <c r="J110" s="4" t="s">
        <v>201</v>
      </c>
      <c r="K110" s="4" t="s">
        <v>218</v>
      </c>
      <c r="L110" s="4" t="s">
        <v>218</v>
      </c>
    </row>
    <row r="111" spans="1:12">
      <c r="A111" s="4">
        <v>464</v>
      </c>
      <c r="B111" s="4" t="s">
        <v>219</v>
      </c>
      <c r="C111" s="4" t="s">
        <v>181</v>
      </c>
      <c r="D111" s="4" t="s">
        <v>199</v>
      </c>
      <c r="E111" s="4">
        <v>0.96099999999999997</v>
      </c>
      <c r="F111" s="4">
        <v>0.85440000000000005</v>
      </c>
      <c r="G111" s="4">
        <v>0.75790000000000002</v>
      </c>
      <c r="H111" s="4">
        <v>3.9E-2</v>
      </c>
      <c r="I111" s="4" t="s">
        <v>200</v>
      </c>
      <c r="J111" s="4" t="s">
        <v>201</v>
      </c>
      <c r="K111" s="4" t="s">
        <v>218</v>
      </c>
      <c r="L111" s="4" t="s">
        <v>218</v>
      </c>
    </row>
    <row r="112" spans="1:12">
      <c r="A112" s="4">
        <v>465</v>
      </c>
      <c r="B112" s="4" t="s">
        <v>220</v>
      </c>
      <c r="E112" s="4">
        <v>0.95730000000000004</v>
      </c>
      <c r="F112" s="4">
        <v>0.86719999999999997</v>
      </c>
      <c r="G112" s="4">
        <v>0.75960000000000005</v>
      </c>
      <c r="H112" s="4">
        <v>4.2700000000000002E-2</v>
      </c>
    </row>
    <row r="113" spans="1:12">
      <c r="A113" s="4">
        <v>466</v>
      </c>
      <c r="B113" s="4" t="s">
        <v>221</v>
      </c>
      <c r="E113" s="4">
        <v>0.96460000000000001</v>
      </c>
      <c r="F113" s="4">
        <v>0.8417</v>
      </c>
      <c r="G113" s="4">
        <v>0.75619999999999998</v>
      </c>
      <c r="H113" s="4">
        <v>3.5400000000000001E-2</v>
      </c>
    </row>
    <row r="114" spans="1:12">
      <c r="A114" s="4">
        <v>470</v>
      </c>
      <c r="B114" s="4" t="s">
        <v>222</v>
      </c>
      <c r="C114" s="4" t="s">
        <v>181</v>
      </c>
      <c r="D114" s="4" t="s">
        <v>223</v>
      </c>
      <c r="E114" s="4">
        <v>0.59430000000000005</v>
      </c>
      <c r="F114" s="4">
        <v>5.9400000000000001E-2</v>
      </c>
      <c r="H114" s="4">
        <v>0.40570000000000001</v>
      </c>
      <c r="I114" s="4" t="s">
        <v>224</v>
      </c>
      <c r="J114" s="4" t="s">
        <v>225</v>
      </c>
      <c r="K114" s="4" t="s">
        <v>226</v>
      </c>
      <c r="L114" s="4" t="s">
        <v>226</v>
      </c>
    </row>
    <row r="115" spans="1:12">
      <c r="A115" s="4">
        <v>471</v>
      </c>
      <c r="B115" s="4" t="s">
        <v>227</v>
      </c>
      <c r="C115" s="4" t="s">
        <v>181</v>
      </c>
      <c r="D115" s="4" t="s">
        <v>223</v>
      </c>
      <c r="E115" s="4">
        <v>0.4572</v>
      </c>
      <c r="F115" s="4">
        <v>6.8599999999999994E-2</v>
      </c>
      <c r="H115" s="4">
        <v>0.54279999999999995</v>
      </c>
      <c r="I115" s="4" t="s">
        <v>228</v>
      </c>
      <c r="J115" s="4" t="s">
        <v>225</v>
      </c>
      <c r="K115" s="4" t="s">
        <v>229</v>
      </c>
      <c r="L115" s="4" t="s">
        <v>229</v>
      </c>
    </row>
    <row r="116" spans="1:12">
      <c r="A116" s="4">
        <v>472</v>
      </c>
      <c r="B116" s="4" t="s">
        <v>230</v>
      </c>
      <c r="C116" s="4" t="s">
        <v>46</v>
      </c>
      <c r="D116" s="4" t="s">
        <v>231</v>
      </c>
      <c r="E116" s="4">
        <v>1</v>
      </c>
      <c r="F116" s="4">
        <v>0.25</v>
      </c>
      <c r="G116" s="4">
        <v>0.1</v>
      </c>
      <c r="H116" s="4">
        <v>0</v>
      </c>
      <c r="I116" s="4" t="s">
        <v>163</v>
      </c>
      <c r="K116" s="4" t="s">
        <v>232</v>
      </c>
      <c r="L116" s="4" t="s">
        <v>232</v>
      </c>
    </row>
    <row r="117" spans="1:12">
      <c r="A117" s="4">
        <v>473</v>
      </c>
      <c r="B117" s="4" t="s">
        <v>233</v>
      </c>
      <c r="C117" s="4" t="s">
        <v>46</v>
      </c>
      <c r="D117" s="4" t="s">
        <v>231</v>
      </c>
      <c r="E117" s="4">
        <v>0.98</v>
      </c>
      <c r="F117" s="4">
        <v>0.42</v>
      </c>
      <c r="G117" s="4">
        <v>0.14000000000000001</v>
      </c>
      <c r="H117" s="4">
        <v>0.02</v>
      </c>
      <c r="I117" s="4" t="s">
        <v>163</v>
      </c>
      <c r="K117" s="4" t="s">
        <v>234</v>
      </c>
      <c r="L117" s="4" t="s">
        <v>234</v>
      </c>
    </row>
    <row r="118" spans="1:12">
      <c r="A118" s="4">
        <v>900</v>
      </c>
      <c r="B118" s="4" t="s">
        <v>235</v>
      </c>
      <c r="C118" s="4" t="s">
        <v>46</v>
      </c>
      <c r="E118" s="4">
        <v>0.7</v>
      </c>
      <c r="F118" s="4">
        <v>0.42</v>
      </c>
      <c r="G118" s="4">
        <v>0.25</v>
      </c>
      <c r="H118" s="4">
        <v>0.3</v>
      </c>
      <c r="I118" s="4" t="s">
        <v>236</v>
      </c>
      <c r="K118" s="4" t="s">
        <v>236</v>
      </c>
      <c r="L118" s="4" t="s">
        <v>236</v>
      </c>
    </row>
    <row r="119" spans="1:12">
      <c r="A119" s="4">
        <v>90001</v>
      </c>
      <c r="B119" s="4" t="s">
        <v>237</v>
      </c>
      <c r="C119" s="4" t="s">
        <v>46</v>
      </c>
      <c r="D119" s="4" t="s">
        <v>238</v>
      </c>
      <c r="E119" s="4">
        <v>0.19</v>
      </c>
      <c r="F119" s="4">
        <v>0.13</v>
      </c>
      <c r="G119" s="4">
        <v>0.13</v>
      </c>
      <c r="H119" s="4">
        <v>0.81</v>
      </c>
      <c r="I119" s="4" t="s">
        <v>239</v>
      </c>
      <c r="J119" s="4" t="s">
        <v>240</v>
      </c>
      <c r="K119" s="4" t="s">
        <v>239</v>
      </c>
      <c r="L119" s="4" t="s">
        <v>239</v>
      </c>
    </row>
    <row r="120" spans="1:12">
      <c r="A120" s="4">
        <v>90002</v>
      </c>
      <c r="B120" s="4" t="s">
        <v>241</v>
      </c>
      <c r="C120" s="4" t="s">
        <v>46</v>
      </c>
      <c r="D120" s="4" t="s">
        <v>238</v>
      </c>
      <c r="E120" s="4">
        <v>0.505</v>
      </c>
      <c r="F120" s="4">
        <v>0.27900000000000003</v>
      </c>
      <c r="G120" s="4">
        <v>0.27900000000000003</v>
      </c>
      <c r="H120" s="4">
        <v>0.495</v>
      </c>
      <c r="I120" s="4" t="s">
        <v>242</v>
      </c>
      <c r="J120" s="4" t="s">
        <v>240</v>
      </c>
      <c r="K120" s="4" t="s">
        <v>242</v>
      </c>
      <c r="L120" s="4" t="s">
        <v>242</v>
      </c>
    </row>
    <row r="121" spans="1:12">
      <c r="A121" s="4">
        <v>90003</v>
      </c>
      <c r="B121" s="4" t="s">
        <v>243</v>
      </c>
      <c r="C121" s="4" t="s">
        <v>46</v>
      </c>
      <c r="D121" s="4" t="s">
        <v>238</v>
      </c>
      <c r="E121" s="4">
        <v>0.49</v>
      </c>
      <c r="F121" s="4">
        <v>0.14000000000000001</v>
      </c>
      <c r="G121" s="4">
        <v>0.14000000000000001</v>
      </c>
      <c r="H121" s="4">
        <v>0.51</v>
      </c>
      <c r="I121" s="4" t="s">
        <v>244</v>
      </c>
      <c r="J121" s="4" t="s">
        <v>240</v>
      </c>
      <c r="K121" s="4" t="s">
        <v>244</v>
      </c>
      <c r="L121" s="4" t="s">
        <v>244</v>
      </c>
    </row>
    <row r="122" spans="1:12">
      <c r="A122" s="4">
        <v>90004</v>
      </c>
      <c r="B122" s="4" t="s">
        <v>245</v>
      </c>
      <c r="C122" s="4" t="s">
        <v>46</v>
      </c>
      <c r="D122" s="4" t="s">
        <v>238</v>
      </c>
      <c r="E122" s="4">
        <v>0.6</v>
      </c>
      <c r="F122" s="4">
        <v>0.52</v>
      </c>
      <c r="G122" s="4">
        <v>0.52</v>
      </c>
      <c r="H122" s="4">
        <v>0.4</v>
      </c>
      <c r="I122" s="4" t="s">
        <v>246</v>
      </c>
      <c r="J122" s="4" t="s">
        <v>240</v>
      </c>
      <c r="K122" s="4" t="s">
        <v>246</v>
      </c>
      <c r="L122" s="4" t="s">
        <v>246</v>
      </c>
    </row>
    <row r="123" spans="1:12">
      <c r="A123" s="4">
        <v>90006</v>
      </c>
      <c r="B123" s="4" t="s">
        <v>247</v>
      </c>
      <c r="C123" s="4" t="s">
        <v>46</v>
      </c>
      <c r="D123" s="4" t="s">
        <v>238</v>
      </c>
      <c r="E123" s="4">
        <v>0.51</v>
      </c>
      <c r="F123" s="4">
        <v>0.15</v>
      </c>
      <c r="G123" s="4">
        <v>0.15</v>
      </c>
      <c r="H123" s="4">
        <v>0.49</v>
      </c>
      <c r="I123" s="4" t="s">
        <v>248</v>
      </c>
      <c r="J123" s="4" t="s">
        <v>240</v>
      </c>
      <c r="K123" s="4" t="s">
        <v>248</v>
      </c>
      <c r="L123" s="4" t="s">
        <v>248</v>
      </c>
    </row>
    <row r="124" spans="1:12">
      <c r="A124" s="4">
        <v>90007</v>
      </c>
      <c r="B124" s="4" t="s">
        <v>249</v>
      </c>
      <c r="C124" s="4" t="s">
        <v>46</v>
      </c>
      <c r="D124" s="4" t="s">
        <v>238</v>
      </c>
      <c r="E124" s="4">
        <v>0.64400000000000002</v>
      </c>
      <c r="F124" s="4">
        <v>0.46400000000000002</v>
      </c>
      <c r="G124" s="4">
        <v>0.46400000000000002</v>
      </c>
      <c r="H124" s="4">
        <v>0.35599999999999998</v>
      </c>
      <c r="I124" s="4" t="s">
        <v>250</v>
      </c>
      <c r="J124" s="4" t="s">
        <v>240</v>
      </c>
      <c r="K124" s="4" t="s">
        <v>250</v>
      </c>
      <c r="L124" s="4" t="s">
        <v>250</v>
      </c>
    </row>
    <row r="125" spans="1:12">
      <c r="A125" s="4">
        <v>90008</v>
      </c>
      <c r="B125" s="4" t="s">
        <v>251</v>
      </c>
      <c r="C125" s="4" t="s">
        <v>46</v>
      </c>
      <c r="D125" s="4" t="s">
        <v>238</v>
      </c>
      <c r="E125" s="4">
        <v>0.63300000000000001</v>
      </c>
      <c r="F125" s="4">
        <v>0.47399999999999998</v>
      </c>
      <c r="G125" s="4">
        <v>0.47399999999999998</v>
      </c>
      <c r="H125" s="4">
        <v>0.36699999999999999</v>
      </c>
      <c r="I125" s="4" t="s">
        <v>252</v>
      </c>
      <c r="J125" s="4" t="s">
        <v>240</v>
      </c>
      <c r="K125" s="4" t="s">
        <v>252</v>
      </c>
      <c r="L125" s="4" t="s">
        <v>252</v>
      </c>
    </row>
    <row r="126" spans="1:12">
      <c r="A126" s="4">
        <v>90010</v>
      </c>
      <c r="B126" s="4" t="s">
        <v>253</v>
      </c>
      <c r="C126" s="4" t="s">
        <v>46</v>
      </c>
      <c r="D126" s="4" t="s">
        <v>238</v>
      </c>
      <c r="E126" s="4">
        <v>0.92500000000000004</v>
      </c>
      <c r="F126" s="4">
        <v>0.83499999999999996</v>
      </c>
      <c r="G126" s="4">
        <v>0.83499999999999996</v>
      </c>
      <c r="H126" s="4">
        <v>7.4999999999999997E-2</v>
      </c>
      <c r="I126" s="4" t="s">
        <v>254</v>
      </c>
      <c r="J126" s="4" t="s">
        <v>240</v>
      </c>
      <c r="K126" s="4" t="s">
        <v>254</v>
      </c>
      <c r="L126" s="4" t="s">
        <v>254</v>
      </c>
    </row>
    <row r="127" spans="1:12">
      <c r="A127" s="4">
        <v>90011</v>
      </c>
      <c r="B127" s="4" t="s">
        <v>255</v>
      </c>
      <c r="C127" s="4" t="s">
        <v>46</v>
      </c>
      <c r="D127" s="4" t="s">
        <v>238</v>
      </c>
      <c r="E127" s="4">
        <v>0.86</v>
      </c>
      <c r="F127" s="4">
        <v>0.76500000000000001</v>
      </c>
      <c r="G127" s="4">
        <v>0.76500000000000001</v>
      </c>
      <c r="H127" s="4">
        <v>0.14000000000000001</v>
      </c>
      <c r="I127" s="4" t="s">
        <v>256</v>
      </c>
      <c r="J127" s="4" t="s">
        <v>240</v>
      </c>
      <c r="K127" s="4" t="s">
        <v>256</v>
      </c>
      <c r="L127" s="4" t="s">
        <v>256</v>
      </c>
    </row>
    <row r="128" spans="1:12">
      <c r="A128" s="4">
        <v>90013</v>
      </c>
      <c r="B128" s="4" t="s">
        <v>257</v>
      </c>
      <c r="C128" s="4" t="s">
        <v>46</v>
      </c>
      <c r="D128" s="4" t="s">
        <v>238</v>
      </c>
      <c r="E128" s="4">
        <v>0.54500000000000004</v>
      </c>
      <c r="F128" s="4">
        <v>0.33</v>
      </c>
      <c r="G128" s="4">
        <v>0.33</v>
      </c>
      <c r="H128" s="4">
        <v>0.45500000000000002</v>
      </c>
      <c r="I128" s="4" t="s">
        <v>258</v>
      </c>
      <c r="J128" s="4" t="s">
        <v>240</v>
      </c>
      <c r="K128" s="4" t="s">
        <v>258</v>
      </c>
      <c r="L128" s="4" t="s">
        <v>258</v>
      </c>
    </row>
    <row r="129" spans="1:12">
      <c r="A129" s="4">
        <v>90014</v>
      </c>
      <c r="B129" s="4" t="s">
        <v>259</v>
      </c>
      <c r="C129" s="4" t="s">
        <v>46</v>
      </c>
      <c r="D129" s="4" t="s">
        <v>238</v>
      </c>
      <c r="E129" s="4">
        <v>0.69099999999999995</v>
      </c>
      <c r="F129" s="4">
        <v>0.39600000000000002</v>
      </c>
      <c r="G129" s="4">
        <v>0.39600000000000002</v>
      </c>
      <c r="H129" s="4">
        <v>0.309</v>
      </c>
      <c r="I129" s="4" t="s">
        <v>260</v>
      </c>
      <c r="J129" s="4" t="s">
        <v>240</v>
      </c>
      <c r="K129" s="4" t="s">
        <v>260</v>
      </c>
      <c r="L129" s="4" t="s">
        <v>260</v>
      </c>
    </row>
    <row r="130" spans="1:12">
      <c r="A130" s="4">
        <v>90015</v>
      </c>
      <c r="B130" s="4" t="s">
        <v>261</v>
      </c>
      <c r="C130" s="4" t="s">
        <v>46</v>
      </c>
      <c r="D130" s="4" t="s">
        <v>238</v>
      </c>
      <c r="E130" s="4">
        <v>0.60799999999999998</v>
      </c>
      <c r="F130" s="4">
        <v>0.48599999999999999</v>
      </c>
      <c r="G130" s="4">
        <v>0.48599999999999999</v>
      </c>
      <c r="H130" s="4">
        <v>0.39200000000000002</v>
      </c>
      <c r="I130" s="4" t="s">
        <v>262</v>
      </c>
      <c r="J130" s="4" t="s">
        <v>240</v>
      </c>
      <c r="K130" s="4" t="s">
        <v>262</v>
      </c>
      <c r="L130" s="4" t="s">
        <v>262</v>
      </c>
    </row>
    <row r="131" spans="1:12">
      <c r="A131" s="4">
        <v>90016</v>
      </c>
      <c r="B131" s="4" t="s">
        <v>263</v>
      </c>
      <c r="C131" s="4" t="s">
        <v>46</v>
      </c>
      <c r="D131" s="4" t="s">
        <v>238</v>
      </c>
      <c r="E131" s="4">
        <v>0.57399999999999995</v>
      </c>
      <c r="F131" s="4">
        <v>0.40699999999999997</v>
      </c>
      <c r="G131" s="4">
        <v>0.40699999999999997</v>
      </c>
      <c r="H131" s="4">
        <v>0.42599999999999999</v>
      </c>
      <c r="I131" s="4" t="s">
        <v>264</v>
      </c>
      <c r="J131" s="4" t="s">
        <v>240</v>
      </c>
      <c r="K131" s="4" t="s">
        <v>264</v>
      </c>
      <c r="L131" s="4" t="s">
        <v>264</v>
      </c>
    </row>
  </sheetData>
  <hyperlinks>
    <hyperlink ref="C1" r:id="rId1"/>
  </hyperlinks>
  <pageMargins left="0.7" right="0.7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Construction Emissions</vt:lpstr>
      <vt:lpstr>Equipment EF</vt:lpstr>
      <vt:lpstr>Equipment List</vt:lpstr>
      <vt:lpstr>PMSIZE</vt:lpstr>
      <vt:lpstr>'Equipment EF'!Equipment</vt:lpstr>
      <vt:lpstr>Equipment</vt:lpstr>
    </vt:vector>
  </TitlesOfParts>
  <Company>CDM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Advanced Techniques in Microsoft Excel: Advanced Uses of Lookup Functions</dc:title>
  <dc:creator>Asami Tanimoto, CDM Smith</dc:creator>
  <cp:lastModifiedBy>Olekoi Palau</cp:lastModifiedBy>
  <cp:lastPrinted>2009-08-27T14:17:29Z</cp:lastPrinted>
  <dcterms:created xsi:type="dcterms:W3CDTF">2009-06-23T22:49:26Z</dcterms:created>
  <dcterms:modified xsi:type="dcterms:W3CDTF">2016-01-14T04:12:01Z</dcterms:modified>
</cp:coreProperties>
</file>